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DamianReid1/Documents/OneDrive/DMR Enterprises/Damian M Reid International/Templates/"/>
    </mc:Choice>
  </mc:AlternateContent>
  <bookViews>
    <workbookView xWindow="640" yWindow="1180" windowWidth="28160" windowHeight="15580" tabRatio="500"/>
  </bookViews>
  <sheets>
    <sheet name="Profit and Loss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1" l="1"/>
  <c r="F69" i="1"/>
  <c r="F56" i="1"/>
  <c r="H33" i="1"/>
  <c r="H34" i="1"/>
  <c r="H35" i="1"/>
  <c r="H36" i="1"/>
  <c r="H37" i="1"/>
  <c r="H38" i="1"/>
  <c r="I33" i="1"/>
  <c r="I34" i="1"/>
  <c r="I35" i="1"/>
  <c r="I36" i="1"/>
  <c r="I37" i="1"/>
  <c r="I38" i="1"/>
  <c r="J33" i="1"/>
  <c r="J34" i="1"/>
  <c r="J35" i="1"/>
  <c r="J36" i="1"/>
  <c r="J37" i="1"/>
  <c r="J38" i="1"/>
  <c r="H39" i="1"/>
  <c r="H40" i="1"/>
  <c r="H41" i="1"/>
  <c r="H42" i="1"/>
  <c r="H43" i="1"/>
  <c r="H44" i="1"/>
  <c r="I39" i="1"/>
  <c r="I40" i="1"/>
  <c r="I41" i="1"/>
  <c r="I42" i="1"/>
  <c r="I43" i="1"/>
  <c r="I44" i="1"/>
  <c r="J39" i="1"/>
  <c r="J40" i="1"/>
  <c r="J41" i="1"/>
  <c r="J42" i="1"/>
  <c r="J43" i="1"/>
  <c r="J44" i="1"/>
  <c r="H45" i="1"/>
  <c r="H46" i="1"/>
  <c r="H47" i="1"/>
  <c r="H48" i="1"/>
  <c r="H49" i="1"/>
  <c r="I45" i="1"/>
  <c r="I46" i="1"/>
  <c r="I47" i="1"/>
  <c r="I48" i="1"/>
  <c r="I49" i="1"/>
  <c r="J45" i="1"/>
  <c r="J46" i="1"/>
  <c r="J47" i="1"/>
  <c r="J48" i="1"/>
  <c r="J49" i="1"/>
  <c r="F27" i="1"/>
  <c r="F19" i="1"/>
  <c r="F12" i="1"/>
  <c r="F21" i="1"/>
  <c r="F58" i="1"/>
  <c r="F60" i="1"/>
  <c r="D69" i="1"/>
  <c r="F71" i="1"/>
  <c r="F73" i="1"/>
  <c r="E21" i="1"/>
  <c r="E58" i="1"/>
  <c r="E60" i="1"/>
  <c r="E71" i="1"/>
  <c r="E73" i="1"/>
  <c r="D21" i="1"/>
  <c r="D58" i="1"/>
  <c r="D60" i="1"/>
  <c r="D71" i="1"/>
  <c r="D73" i="1"/>
  <c r="F72" i="1"/>
  <c r="E72" i="1"/>
  <c r="D72" i="1"/>
  <c r="J71" i="1"/>
  <c r="I71" i="1"/>
  <c r="H71" i="1"/>
  <c r="E69" i="1"/>
  <c r="J69" i="1"/>
  <c r="I69" i="1"/>
  <c r="J68" i="1"/>
  <c r="I68" i="1"/>
  <c r="H68" i="1"/>
  <c r="J67" i="1"/>
  <c r="I67" i="1"/>
  <c r="H67" i="1"/>
  <c r="J66" i="1"/>
  <c r="I66" i="1"/>
  <c r="H66" i="1"/>
  <c r="J65" i="1"/>
  <c r="I65" i="1"/>
  <c r="H65" i="1"/>
  <c r="J62" i="1"/>
  <c r="I62" i="1"/>
  <c r="H62" i="1"/>
  <c r="J60" i="1"/>
  <c r="I60" i="1"/>
  <c r="H60" i="1"/>
  <c r="J58" i="1"/>
  <c r="I58" i="1"/>
  <c r="H58" i="1"/>
  <c r="E56" i="1"/>
  <c r="J56" i="1"/>
  <c r="D56" i="1"/>
  <c r="I56" i="1"/>
  <c r="J55" i="1"/>
  <c r="I55" i="1"/>
  <c r="H55" i="1"/>
  <c r="J54" i="1"/>
  <c r="I54" i="1"/>
  <c r="H54" i="1"/>
  <c r="E51" i="1"/>
  <c r="J51" i="1"/>
  <c r="D51" i="1"/>
  <c r="I51" i="1"/>
  <c r="J50" i="1"/>
  <c r="I50" i="1"/>
  <c r="H50" i="1"/>
  <c r="J32" i="1"/>
  <c r="I32" i="1"/>
  <c r="H32" i="1"/>
  <c r="J31" i="1"/>
  <c r="I31" i="1"/>
  <c r="H31" i="1"/>
  <c r="J30" i="1"/>
  <c r="I30" i="1"/>
  <c r="H30" i="1"/>
  <c r="E27" i="1"/>
  <c r="J27" i="1"/>
  <c r="D27" i="1"/>
  <c r="I27" i="1"/>
  <c r="J26" i="1"/>
  <c r="I26" i="1"/>
  <c r="H26" i="1"/>
  <c r="J25" i="1"/>
  <c r="I25" i="1"/>
  <c r="H25" i="1"/>
  <c r="J24" i="1"/>
  <c r="I24" i="1"/>
  <c r="H24" i="1"/>
  <c r="J21" i="1"/>
  <c r="I21" i="1"/>
  <c r="H21" i="1"/>
  <c r="E19" i="1"/>
  <c r="J19" i="1"/>
  <c r="D19" i="1"/>
  <c r="I19" i="1"/>
  <c r="J18" i="1"/>
  <c r="I18" i="1"/>
  <c r="H18" i="1"/>
  <c r="J17" i="1"/>
  <c r="I17" i="1"/>
  <c r="H17" i="1"/>
  <c r="J16" i="1"/>
  <c r="I16" i="1"/>
  <c r="H16" i="1"/>
  <c r="J15" i="1"/>
  <c r="I15" i="1"/>
  <c r="H15" i="1"/>
  <c r="E12" i="1"/>
  <c r="J12" i="1"/>
  <c r="D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</calcChain>
</file>

<file path=xl/sharedStrings.xml><?xml version="1.0" encoding="utf-8"?>
<sst xmlns="http://schemas.openxmlformats.org/spreadsheetml/2006/main" count="65" uniqueCount="55">
  <si>
    <t xml:space="preserve">PRIOR PERIOD </t>
  </si>
  <si>
    <t xml:space="preserve">BUDGET </t>
  </si>
  <si>
    <t xml:space="preserve">CURRENT PERIOD </t>
  </si>
  <si>
    <t>Sales Revenue</t>
  </si>
  <si>
    <t>Product/Service 1</t>
  </si>
  <si>
    <t>Product/Service 2</t>
  </si>
  <si>
    <t>Product/Service 3</t>
  </si>
  <si>
    <t>Product/Service 4</t>
  </si>
  <si>
    <t>Total</t>
  </si>
  <si>
    <t>Cost of Sales</t>
  </si>
  <si>
    <t>Gross Profit</t>
  </si>
  <si>
    <t>Operating Expense: Sales and Marketing</t>
  </si>
  <si>
    <t>Advertising</t>
  </si>
  <si>
    <t>Direct marketing</t>
  </si>
  <si>
    <t>Other expenses (specify)</t>
  </si>
  <si>
    <t>Operating Expense: General and Administrative</t>
  </si>
  <si>
    <t>Meals and entertainment</t>
  </si>
  <si>
    <t>Repairs and maintenance</t>
  </si>
  <si>
    <t>Operating Expense: Other</t>
  </si>
  <si>
    <t>Other operating expense 1</t>
  </si>
  <si>
    <t>Other operating expense 2</t>
  </si>
  <si>
    <t>Total Operating Expenses</t>
  </si>
  <si>
    <t>Income from Operations</t>
  </si>
  <si>
    <t>Other Income</t>
  </si>
  <si>
    <t>Taxes</t>
  </si>
  <si>
    <t>Income taxes</t>
  </si>
  <si>
    <t>Payroll taxes</t>
  </si>
  <si>
    <t>Real estate taxes</t>
  </si>
  <si>
    <t>Other taxes (specify)</t>
  </si>
  <si>
    <t>Net Profit</t>
  </si>
  <si>
    <t>Gross Margin</t>
  </si>
  <si>
    <t>Return on Sales</t>
  </si>
  <si>
    <t>PROFIT AND LOSS STATEMENT</t>
  </si>
  <si>
    <t xml:space="preserve">CURRENT PERIOD AS % OF SALES </t>
  </si>
  <si>
    <t xml:space="preserve">% CHANGE FROM PRIOR PERIOD </t>
  </si>
  <si>
    <t xml:space="preserve">% CHANGE FROM BUDGET </t>
  </si>
  <si>
    <t>Fill in Green Cells Only</t>
  </si>
  <si>
    <t>Gross wages</t>
  </si>
  <si>
    <t>Commissions and fees</t>
  </si>
  <si>
    <t>Payroll expenses (texes, etc.)</t>
  </si>
  <si>
    <t>Outside contract services</t>
  </si>
  <si>
    <t>Staff benefit programs</t>
  </si>
  <si>
    <t>Insurance (other than health)</t>
  </si>
  <si>
    <t>Interest expense</t>
  </si>
  <si>
    <t>Materials and supplies (in COGS)</t>
  </si>
  <si>
    <t>Mortgage interest</t>
  </si>
  <si>
    <t>Office lease/rent</t>
  </si>
  <si>
    <t>Other interest expense</t>
  </si>
  <si>
    <t>Pension and profit-sharing plan</t>
  </si>
  <si>
    <t>Purchases for resale</t>
  </si>
  <si>
    <t>Rent or lease: vehicles, equipment</t>
  </si>
  <si>
    <t>Supplies (not in COGS)</t>
  </si>
  <si>
    <t>Taxes and licenses</t>
  </si>
  <si>
    <t>Travel</t>
  </si>
  <si>
    <t>Utilities (gas, electric, water, telephone)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</si>
</sst>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_);\-0_)"/>
    <numFmt numFmtId="165" formatCode="0.0%_);\-0.0%_);"/>
    <numFmt numFmtId="166" formatCode="0_);\-0_);0_);@_)"/>
    <numFmt numFmtId="167" formatCode="0.0%_)"/>
    <numFmt numFmtId="168" formatCode="_(&quot;$&quot;* #,##0_);_(&quot;$&quot;* \(#,##0\);_(&quot;$&quot;* &quot;-&quot;??_);_(@_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0"/>
      <color theme="1" tint="0.14999847407452621"/>
      <name val="Arial"/>
      <family val="2"/>
    </font>
    <font>
      <sz val="11"/>
      <color theme="1" tint="0.14990691854609822"/>
      <name val="Calibri Light"/>
      <family val="2"/>
      <scheme val="major"/>
    </font>
    <font>
      <sz val="10"/>
      <color theme="1" tint="0.14996795556505021"/>
      <name val="Arial"/>
      <family val="2"/>
    </font>
    <font>
      <sz val="11"/>
      <color theme="1" tint="0.14975432599871821"/>
      <name val="Arial"/>
      <family val="2"/>
    </font>
    <font>
      <sz val="10"/>
      <color theme="1" tint="0.34998626667073579"/>
      <name val="Arial"/>
      <family val="2"/>
    </font>
    <font>
      <sz val="10"/>
      <color theme="1" tint="0.14999847407452621"/>
      <name val="Calibri"/>
      <family val="2"/>
      <scheme val="minor"/>
    </font>
    <font>
      <b/>
      <sz val="28"/>
      <color theme="0"/>
      <name val="Arial"/>
      <family val="2"/>
    </font>
    <font>
      <sz val="12"/>
      <color theme="1"/>
      <name val="Arial"/>
    </font>
    <font>
      <b/>
      <sz val="11"/>
      <color theme="0"/>
      <name val="Arial"/>
    </font>
    <font>
      <b/>
      <sz val="11"/>
      <color theme="1" tint="0.14975432599871821"/>
      <name val="Arial"/>
    </font>
    <font>
      <b/>
      <sz val="14"/>
      <color theme="1"/>
      <name val="Arial"/>
      <family val="2"/>
    </font>
    <font>
      <b/>
      <sz val="10"/>
      <color theme="0"/>
      <name val="Arial"/>
    </font>
    <font>
      <sz val="11"/>
      <color theme="0"/>
      <name val="Arial"/>
    </font>
    <font>
      <sz val="11"/>
      <color theme="1" tint="0.14996795556505021"/>
      <name val="Arial"/>
    </font>
    <font>
      <b/>
      <sz val="11"/>
      <color theme="1"/>
      <name val="Arial"/>
    </font>
    <font>
      <sz val="11"/>
      <color theme="1" tint="0.1499984740745262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7B2F69"/>
        <bgColor indexed="64"/>
      </patternFill>
    </fill>
    <fill>
      <patternFill patternType="solid">
        <fgColor rgb="FFAF315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AF3152"/>
      </bottom>
      <diagonal/>
    </border>
    <border>
      <left/>
      <right/>
      <top/>
      <bottom style="medium">
        <color rgb="FF7B2F69"/>
      </bottom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2">
      <alignment horizontal="right" vertical="center" wrapText="1" indent="1"/>
    </xf>
    <xf numFmtId="164" fontId="10" fillId="3" borderId="5" applyFont="0" applyAlignment="0">
      <alignment vertical="center"/>
    </xf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5" fillId="2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164" fontId="7" fillId="2" borderId="3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165" fontId="7" fillId="0" borderId="0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164" fontId="8" fillId="2" borderId="3" xfId="3" applyNumberFormat="1" applyFont="1" applyFill="1" applyBorder="1" applyAlignment="1">
      <alignment horizontal="left" vertical="center"/>
    </xf>
    <xf numFmtId="164" fontId="5" fillId="2" borderId="3" xfId="5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12" fillId="0" borderId="0" xfId="0" applyFont="1"/>
    <xf numFmtId="164" fontId="5" fillId="2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6" fontId="13" fillId="5" borderId="13" xfId="4" applyNumberFormat="1" applyFont="1" applyFill="1" applyBorder="1" applyAlignment="1">
      <alignment horizontal="center"/>
    </xf>
    <xf numFmtId="0" fontId="13" fillId="5" borderId="13" xfId="4" applyNumberFormat="1" applyFont="1" applyFill="1" applyBorder="1" applyAlignment="1">
      <alignment horizontal="center" wrapText="1"/>
    </xf>
    <xf numFmtId="166" fontId="13" fillId="5" borderId="13" xfId="4" applyNumberFormat="1" applyFont="1" applyFill="1" applyBorder="1" applyAlignment="1">
      <alignment horizontal="center" wrapText="1"/>
    </xf>
    <xf numFmtId="168" fontId="7" fillId="6" borderId="0" xfId="6" applyNumberFormat="1" applyFont="1" applyFill="1" applyAlignment="1" applyProtection="1">
      <alignment horizontal="center" vertical="center"/>
      <protection locked="0"/>
    </xf>
    <xf numFmtId="0" fontId="11" fillId="0" borderId="0" xfId="2" applyFont="1" applyFill="1" applyBorder="1" applyAlignment="1">
      <alignment horizontal="center" vertical="center"/>
    </xf>
    <xf numFmtId="0" fontId="12" fillId="0" borderId="0" xfId="0" applyFont="1" applyFill="1"/>
    <xf numFmtId="0" fontId="15" fillId="0" borderId="0" xfId="0" applyFont="1" applyFill="1" applyAlignment="1" applyProtection="1"/>
    <xf numFmtId="168" fontId="7" fillId="6" borderId="0" xfId="6" applyNumberFormat="1" applyFont="1" applyFill="1" applyBorder="1" applyAlignment="1" applyProtection="1">
      <alignment horizontal="center" vertical="center"/>
      <protection locked="0"/>
    </xf>
    <xf numFmtId="164" fontId="17" fillId="5" borderId="4" xfId="3" applyNumberFormat="1" applyFont="1" applyFill="1" applyBorder="1" applyAlignment="1">
      <alignment horizontal="left" vertical="center"/>
    </xf>
    <xf numFmtId="0" fontId="14" fillId="0" borderId="14" xfId="3" applyFont="1" applyBorder="1" applyAlignment="1">
      <alignment horizontal="left" vertical="center"/>
    </xf>
    <xf numFmtId="0" fontId="7" fillId="0" borderId="16" xfId="0" applyFont="1" applyFill="1" applyBorder="1" applyAlignment="1" applyProtection="1">
      <alignment horizontal="left" vertical="center" indent="1"/>
      <protection locked="0"/>
    </xf>
    <xf numFmtId="0" fontId="14" fillId="0" borderId="15" xfId="3" applyFont="1" applyBorder="1" applyAlignment="1">
      <alignment horizontal="left" vertical="center"/>
    </xf>
    <xf numFmtId="0" fontId="14" fillId="0" borderId="14" xfId="3" applyFont="1" applyBorder="1" applyAlignment="1">
      <alignment horizontal="left" wrapText="1"/>
    </xf>
    <xf numFmtId="168" fontId="16" fillId="4" borderId="0" xfId="6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indent="1"/>
    </xf>
    <xf numFmtId="168" fontId="5" fillId="0" borderId="0" xfId="6" applyNumberFormat="1" applyFont="1" applyAlignment="1">
      <alignment horizontal="center" vertical="center"/>
    </xf>
    <xf numFmtId="165" fontId="16" fillId="4" borderId="0" xfId="0" applyNumberFormat="1" applyFont="1" applyFill="1" applyAlignment="1">
      <alignment vertical="center"/>
    </xf>
    <xf numFmtId="168" fontId="16" fillId="4" borderId="0" xfId="6" applyNumberFormat="1" applyFont="1" applyFill="1" applyAlignment="1">
      <alignment horizontal="center" vertical="center"/>
    </xf>
    <xf numFmtId="44" fontId="5" fillId="0" borderId="0" xfId="6" applyFont="1" applyAlignment="1">
      <alignment horizontal="center" vertical="center"/>
    </xf>
    <xf numFmtId="164" fontId="13" fillId="4" borderId="6" xfId="3" applyNumberFormat="1" applyFont="1" applyFill="1" applyBorder="1" applyAlignment="1">
      <alignment horizontal="left" vertical="center"/>
    </xf>
    <xf numFmtId="164" fontId="13" fillId="5" borderId="6" xfId="3" applyNumberFormat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 indent="1"/>
    </xf>
    <xf numFmtId="164" fontId="13" fillId="5" borderId="7" xfId="3" applyNumberFormat="1" applyFont="1" applyFill="1" applyBorder="1" applyAlignment="1">
      <alignment horizontal="left" vertical="center"/>
    </xf>
    <xf numFmtId="164" fontId="13" fillId="5" borderId="8" xfId="3" applyNumberFormat="1" applyFont="1" applyFill="1" applyBorder="1" applyAlignment="1">
      <alignment horizontal="left" vertical="center"/>
    </xf>
    <xf numFmtId="164" fontId="13" fillId="5" borderId="9" xfId="3" applyNumberFormat="1" applyFont="1" applyFill="1" applyBorder="1" applyAlignment="1">
      <alignment horizontal="left" vertical="center"/>
    </xf>
    <xf numFmtId="168" fontId="13" fillId="4" borderId="0" xfId="6" applyNumberFormat="1" applyFont="1" applyFill="1" applyAlignment="1">
      <alignment horizontal="center" vertical="center"/>
    </xf>
    <xf numFmtId="168" fontId="13" fillId="4" borderId="0" xfId="6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center"/>
    </xf>
    <xf numFmtId="165" fontId="13" fillId="4" borderId="0" xfId="0" applyNumberFormat="1" applyFont="1" applyFill="1" applyAlignment="1">
      <alignment vertical="center"/>
    </xf>
    <xf numFmtId="168" fontId="19" fillId="6" borderId="4" xfId="6" applyNumberFormat="1" applyFont="1" applyFill="1" applyBorder="1" applyAlignment="1">
      <alignment horizontal="center" vertical="center"/>
    </xf>
    <xf numFmtId="168" fontId="19" fillId="6" borderId="5" xfId="6" applyNumberFormat="1" applyFont="1" applyFill="1" applyBorder="1" applyAlignment="1">
      <alignment horizontal="center" vertical="center"/>
    </xf>
    <xf numFmtId="164" fontId="20" fillId="2" borderId="3" xfId="5" applyNumberFormat="1" applyFont="1" applyFill="1" applyBorder="1" applyAlignment="1">
      <alignment vertical="center"/>
    </xf>
    <xf numFmtId="165" fontId="13" fillId="5" borderId="5" xfId="5" applyNumberFormat="1" applyFont="1" applyFill="1" applyAlignment="1">
      <alignment vertical="center"/>
    </xf>
    <xf numFmtId="164" fontId="20" fillId="2" borderId="3" xfId="5" applyNumberFormat="1" applyFont="1" applyFill="1" applyBorder="1" applyAlignment="1">
      <alignment horizontal="right" vertical="center"/>
    </xf>
    <xf numFmtId="165" fontId="13" fillId="4" borderId="5" xfId="5" applyNumberFormat="1" applyFont="1" applyFill="1" applyAlignment="1">
      <alignment vertical="center"/>
    </xf>
    <xf numFmtId="0" fontId="18" fillId="2" borderId="3" xfId="0" applyFont="1" applyFill="1" applyBorder="1" applyAlignment="1">
      <alignment horizontal="left" vertical="center"/>
    </xf>
    <xf numFmtId="168" fontId="13" fillId="4" borderId="0" xfId="0" applyNumberFormat="1" applyFont="1" applyFill="1" applyBorder="1" applyAlignment="1">
      <alignment horizontal="center" vertical="center"/>
    </xf>
    <xf numFmtId="165" fontId="13" fillId="4" borderId="0" xfId="0" applyNumberFormat="1" applyFont="1" applyFill="1" applyBorder="1" applyAlignment="1">
      <alignment vertical="center"/>
    </xf>
    <xf numFmtId="168" fontId="17" fillId="5" borderId="5" xfId="6" applyNumberFormat="1" applyFont="1" applyFill="1" applyBorder="1" applyAlignment="1">
      <alignment vertical="center"/>
    </xf>
    <xf numFmtId="168" fontId="17" fillId="5" borderId="5" xfId="6" applyNumberFormat="1" applyFont="1" applyFill="1" applyBorder="1" applyAlignment="1">
      <alignment horizontal="right" vertical="center"/>
    </xf>
    <xf numFmtId="165" fontId="17" fillId="5" borderId="5" xfId="5" applyNumberFormat="1" applyFont="1" applyFill="1" applyAlignment="1">
      <alignment vertical="center"/>
    </xf>
    <xf numFmtId="0" fontId="13" fillId="5" borderId="0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left" vertical="center"/>
    </xf>
    <xf numFmtId="168" fontId="13" fillId="5" borderId="0" xfId="6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vertical="center"/>
    </xf>
    <xf numFmtId="165" fontId="13" fillId="5" borderId="0" xfId="0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left" vertical="center" indent="1"/>
    </xf>
    <xf numFmtId="164" fontId="18" fillId="2" borderId="3" xfId="0" applyNumberFormat="1" applyFont="1" applyFill="1" applyBorder="1" applyAlignment="1">
      <alignment horizontal="right" vertical="center"/>
    </xf>
    <xf numFmtId="168" fontId="13" fillId="4" borderId="4" xfId="6" applyNumberFormat="1" applyFont="1" applyFill="1" applyBorder="1" applyAlignment="1">
      <alignment horizontal="center" vertical="center"/>
    </xf>
    <xf numFmtId="168" fontId="13" fillId="4" borderId="5" xfId="6" applyNumberFormat="1" applyFont="1" applyFill="1" applyBorder="1" applyAlignment="1">
      <alignment horizontal="center" vertical="center"/>
    </xf>
    <xf numFmtId="168" fontId="13" fillId="5" borderId="4" xfId="6" applyNumberFormat="1" applyFont="1" applyFill="1" applyBorder="1" applyAlignment="1">
      <alignment horizontal="center" vertical="center"/>
    </xf>
    <xf numFmtId="168" fontId="13" fillId="5" borderId="5" xfId="6" applyNumberFormat="1" applyFont="1" applyFill="1" applyBorder="1" applyAlignment="1">
      <alignment horizontal="center" vertical="center"/>
    </xf>
    <xf numFmtId="168" fontId="13" fillId="5" borderId="17" xfId="6" applyNumberFormat="1" applyFont="1" applyFill="1" applyBorder="1" applyAlignment="1">
      <alignment horizontal="center" vertical="center"/>
    </xf>
    <xf numFmtId="167" fontId="13" fillId="5" borderId="17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6" borderId="0" xfId="0" applyFont="1" applyFill="1" applyAlignment="1" applyProtection="1">
      <alignment horizontal="center"/>
    </xf>
    <xf numFmtId="0" fontId="11" fillId="4" borderId="10" xfId="2" applyFont="1" applyFill="1" applyBorder="1" applyAlignment="1">
      <alignment horizontal="center" vertical="center"/>
    </xf>
    <xf numFmtId="0" fontId="11" fillId="4" borderId="11" xfId="2" applyFont="1" applyFill="1" applyBorder="1" applyAlignment="1">
      <alignment horizontal="center" vertical="center"/>
    </xf>
    <xf numFmtId="0" fontId="11" fillId="4" borderId="12" xfId="2" applyFont="1" applyFill="1" applyBorder="1" applyAlignment="1">
      <alignment horizontal="center" vertical="center"/>
    </xf>
  </cellXfs>
  <cellStyles count="7">
    <cellStyle name="Currency" xfId="6" builtinId="4"/>
    <cellStyle name="Heading 1" xfId="3" builtinId="16"/>
    <cellStyle name="Headings" xfId="4"/>
    <cellStyle name="Normal" xfId="0" builtinId="0"/>
    <cellStyle name="Percent" xfId="1" builtinId="5"/>
    <cellStyle name="Title" xfId="2" builtinId="15"/>
    <cellStyle name="Totals" xfId="5"/>
  </cellStyles>
  <dxfs count="19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7B2F69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  <protection locked="0" hidden="0"/>
    </dxf>
    <dxf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7B2F69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1" justifyLastLine="0" shrinkToFit="0" readingOrder="0"/>
      <protection locked="0" hidden="0"/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7B2F69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7B2F69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indent="1" justifyLastLine="0" shrinkToFit="0" readingOrder="0"/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AF315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0.0%_);\-0.0%_);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numFmt numFmtId="165" formatCode="0.0%_);\-0.0%_);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/>
      <protection locked="0" hidden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8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/>
      <protection locked="0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AF315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indent="1" justifyLastLine="0" shrinkToFit="0" readingOrder="0"/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Medium7">
    <tableStyle name="Profit And Loss" pivot="0" count="3">
      <tableStyleElement type="wholeTable" dxfId="189"/>
      <tableStyleElement type="totalRow" dxfId="188"/>
      <tableStyleElement type="firstColumn" dxfId="187"/>
    </tableStyle>
  </tableStyles>
  <colors>
    <mruColors>
      <color rgb="FFAF3152"/>
      <color rgb="FF7B2F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1454709</xdr:colOff>
      <xdr:row>2</xdr:row>
      <xdr:rowOff>202863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32" t="26356" r="24239" b="24419"/>
        <a:stretch/>
      </xdr:blipFill>
      <xdr:spPr>
        <a:xfrm>
          <a:off x="190500" y="63500"/>
          <a:ext cx="1454709" cy="7896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alesRevenue8" displayName="SalesRevenue8" ref="B8:J12" headerRowCount="0" totalsRowCount="1" headerRowDxfId="173" dataDxfId="172" totalsRowDxfId="171">
  <tableColumns count="9">
    <tableColumn id="1" name="Sales Revenue" totalsRowLabel="Total" headerRowDxfId="170" dataDxfId="169" totalsRowDxfId="168"/>
    <tableColumn id="8" name="Column1" headerRowDxfId="167" dataDxfId="166" totalsRowDxfId="165"/>
    <tableColumn id="2" name="Prior Period" totalsRowFunction="sum" headerRowDxfId="164" dataDxfId="163" totalsRowDxfId="162" dataCellStyle="Currency"/>
    <tableColumn id="3" name="Budget" totalsRowFunction="sum" headerRowDxfId="161" dataDxfId="160" totalsRowDxfId="159" dataCellStyle="Currency"/>
    <tableColumn id="4" name="Current Period" totalsRowFunction="sum" headerRowDxfId="158" dataDxfId="157" totalsRowDxfId="156" dataCellStyle="Currency"/>
    <tableColumn id="9" name="Column2" headerRowDxfId="155" dataDxfId="154" totalsRowDxfId="153"/>
    <tableColumn id="5" name="Current Period as % of Sales" totalsRowFunction="custom" headerRowDxfId="152" dataDxfId="151" totalsRowDxfId="150" dataCellStyle="Percent">
      <calculatedColumnFormula>IFERROR(SalesRevenue8[[#This Row],[Current Period]]/SUBTOTAL(109,SalesRevenue8[Current Period]),0)</calculatedColumnFormula>
      <totalsRowFormula>IFERROR(SalesRevenue8[[#Totals],[Current Period]]/SalesRevenue8[[#Totals],[Current Period]],0)</totalsRowFormula>
    </tableColumn>
    <tableColumn id="6" name="% Change from Prior Period" totalsRowFunction="custom" headerRowDxfId="149" dataDxfId="148" totalsRowDxfId="147" dataCellStyle="Percent">
      <calculatedColumnFormula>IFERROR(SalesRevenue8[[#This Row],[Current Period]]/SalesRevenue8[[#This Row],[Prior Period]]-1,0)</calculatedColumnFormula>
      <totalsRowFormula>IFERROR(SalesRevenue8[[#Totals],[Current Period]]/SalesRevenue8[[#Totals],[Prior Period]]-1,0)</totalsRowFormula>
    </tableColumn>
    <tableColumn id="7" name="% Change from Budget" totalsRowFunction="custom" headerRowDxfId="146" dataDxfId="145" totalsRowDxfId="144" dataCellStyle="Percent">
      <calculatedColumnFormula>IFERROR(SalesRevenue8[[#This Row],[Current Period]]/SalesRevenue8[[#This Row],[Budget]]-1,0)</calculatedColumnFormula>
      <totalsRowFormula>IFERROR(SalesRevenue8[[#Totals],[Current Period]]/SalesRevenue8[[#Totals],[Budget]]-1,0)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Sales Revenue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2.xml><?xml version="1.0" encoding="utf-8"?>
<table xmlns="http://schemas.openxmlformats.org/spreadsheetml/2006/main" id="2" name="CostOfSales9" displayName="CostOfSales9" ref="B15:J19" headerRowCount="0" totalsRowCount="1" headerRowDxfId="143" dataDxfId="142" totalsRowDxfId="141">
  <tableColumns count="9">
    <tableColumn id="1" name="Cost of Sales" totalsRowLabel="Total" dataDxfId="140" totalsRowDxfId="139"/>
    <tableColumn id="8" name="Column1" dataDxfId="138" totalsRowDxfId="137"/>
    <tableColumn id="2" name="Prior Period" totalsRowFunction="sum" headerRowDxfId="136" dataDxfId="135" totalsRowDxfId="134" dataCellStyle="Currency"/>
    <tableColumn id="3" name="Budget" totalsRowFunction="sum" headerRowDxfId="133" dataDxfId="132" totalsRowDxfId="131" dataCellStyle="Currency"/>
    <tableColumn id="4" name="Current Period" totalsRowFunction="sum" headerRowDxfId="130" dataDxfId="129" totalsRowDxfId="128" dataCellStyle="Currency"/>
    <tableColumn id="9" name="Column2" headerRowDxfId="127" dataDxfId="126" totalsRowDxfId="125"/>
    <tableColumn id="5" name="Current Period as % of Sales" headerRowDxfId="124" dataDxfId="123" totalsRowDxfId="0">
      <calculatedColumnFormula>IFERROR(CostOfSales9[[#This Row],[Current Period]]/SUBTOTAL(109,SalesRevenue8[Current Period]),0)</calculatedColumnFormula>
    </tableColumn>
    <tableColumn id="6" name="% Change from Prior Period" totalsRowFunction="custom" headerRowDxfId="122" dataDxfId="121" totalsRowDxfId="120">
      <calculatedColumnFormula>IFERROR(CostOfSales9[[#This Row],[Current Period]]/CostOfSales9[[#This Row],[Prior Period]]-1,0)</calculatedColumnFormula>
      <totalsRowFormula>IFERROR(CostOfSales9[[#Totals],[Current Period]]/CostOfSales9[[#Totals],[Prior Period]]-1,0)</totalsRowFormula>
    </tableColumn>
    <tableColumn id="7" name="% Change from Budget" totalsRowFunction="custom" headerRowDxfId="119" dataDxfId="118" totalsRowDxfId="117">
      <calculatedColumnFormula>IFERROR(CostOfSales9[[#This Row],[Current Period]]/CostOfSales9[[#This Row],[Budget]]-1,0)</calculatedColumnFormula>
      <totalsRowFormula>IFERROR(CostOfSales9[[#Totals],[Current Period]]/CostOfSales9[[#Totals],[Budget]]-1,0)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Cost of Sales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3.xml><?xml version="1.0" encoding="utf-8"?>
<table xmlns="http://schemas.openxmlformats.org/spreadsheetml/2006/main" id="3" name="SalesAndMarketing10" displayName="SalesAndMarketing10" ref="B24:J27" headerRowCount="0" totalsRowCount="1" headerRowDxfId="116" dataDxfId="115" totalsRowDxfId="114">
  <tableColumns count="9">
    <tableColumn id="1" name="Sales and Marketing" totalsRowLabel="Total" headerRowDxfId="113" dataDxfId="112" totalsRowDxfId="111"/>
    <tableColumn id="8" name="Column1" headerRowDxfId="110" dataDxfId="109" totalsRowDxfId="108"/>
    <tableColumn id="2" name="Prior Period" totalsRowFunction="sum" headerRowDxfId="107" dataDxfId="106" totalsRowDxfId="105" dataCellStyle="Currency"/>
    <tableColumn id="3" name="Budget" totalsRowFunction="sum" headerRowDxfId="104" dataDxfId="103" totalsRowDxfId="102" dataCellStyle="Currency"/>
    <tableColumn id="4" name="Current Period" totalsRowFunction="sum" headerRowDxfId="101" dataDxfId="100" totalsRowDxfId="99" dataCellStyle="Currency"/>
    <tableColumn id="9" name="Column2" headerRowDxfId="98" dataDxfId="97" totalsRowDxfId="96"/>
    <tableColumn id="5" name="Current Period as % of Sales" headerRowDxfId="95" dataDxfId="94" totalsRowDxfId="4">
      <calculatedColumnFormula>IFERROR(SalesAndMarketing10[[#This Row],[Current Period]]/SUBTOTAL(109,SalesRevenue8[Current Period]),0)</calculatedColumnFormula>
    </tableColumn>
    <tableColumn id="6" name="% Change from Prior Period" totalsRowFunction="custom" headerRowDxfId="93" dataDxfId="92" totalsRowDxfId="91">
      <calculatedColumnFormula>IFERROR(SalesAndMarketing10[[#This Row],[Current Period]]/SalesAndMarketing10[[#This Row],[Prior Period]]-1,0)</calculatedColumnFormula>
      <totalsRowFormula>IFERROR(SalesAndMarketing10[[#Totals],[Current Period]]/SalesAndMarketing10[[#Totals],[Prior Period]]-1,0)</totalsRowFormula>
    </tableColumn>
    <tableColumn id="7" name="% Change from Budget" totalsRowFunction="custom" headerRowDxfId="90" dataDxfId="89" totalsRowDxfId="88">
      <calculatedColumnFormula>IFERROR(SalesAndMarketing10[[#This Row],[Current Period]]/SalesAndMarketing10[[#This Row],[Budget]]-1,0)</calculatedColumnFormula>
      <totalsRowFormula>IFERROR(SalesAndMarketing10[[#Totals],[Current Period]]/SalesAndMarketing10[[#Totals],[Budget]]-1,0)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Sales and Marketing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4.xml><?xml version="1.0" encoding="utf-8"?>
<table xmlns="http://schemas.openxmlformats.org/spreadsheetml/2006/main" id="4" name="GeneralAndAdministrative11" displayName="GeneralAndAdministrative11" ref="B30:J51" headerRowCount="0" totalsRowCount="1" headerRowDxfId="87" dataDxfId="86" totalsRowDxfId="85">
  <tableColumns count="9">
    <tableColumn id="1" name="General and Adminstrative" totalsRowLabel="Total" dataDxfId="84" totalsRowDxfId="83"/>
    <tableColumn id="8" name="Column1" dataDxfId="82" totalsRowDxfId="81"/>
    <tableColumn id="2" name="Prior Period" totalsRowFunction="sum" headerRowDxfId="80" dataDxfId="79" totalsRowDxfId="78" dataCellStyle="Currency"/>
    <tableColumn id="3" name="Budget" totalsRowFunction="sum" headerRowDxfId="77" dataDxfId="76" totalsRowDxfId="75" dataCellStyle="Currency"/>
    <tableColumn id="4" name="Current Period" totalsRowFunction="sum" headerRowDxfId="74" dataDxfId="73" totalsRowDxfId="72" dataCellStyle="Currency"/>
    <tableColumn id="9" name="Column2" headerRowDxfId="71" dataDxfId="70" totalsRowDxfId="69"/>
    <tableColumn id="5" name="Current Period as % of Sales" headerRowDxfId="68" dataDxfId="67" totalsRowDxfId="2">
      <calculatedColumnFormula>IFERROR(GeneralAndAdministrative11[[#This Row],[Current Period]]/SUBTOTAL(109,SalesRevenue8[Current Period]),0)</calculatedColumnFormula>
    </tableColumn>
    <tableColumn id="6" name="% Change from Prior Period" totalsRowFunction="custom" headerRowDxfId="66" dataDxfId="65" totalsRowDxfId="64">
      <calculatedColumnFormula>IFERROR(GeneralAndAdministrative11[[#This Row],[Current Period]]/GeneralAndAdministrative11[[#This Row],[Prior Period]]-1,0)</calculatedColumnFormula>
      <totalsRowFormula>IFERROR(GeneralAndAdministrative11[[#Totals],[Current Period]]/GeneralAndAdministrative11[[#Totals],[Prior Period]]-1,0)</totalsRowFormula>
    </tableColumn>
    <tableColumn id="7" name="% Change from Budget" totalsRowFunction="custom" headerRowDxfId="63" dataDxfId="62" totalsRowDxfId="61">
      <calculatedColumnFormula>IFERROR(GeneralAndAdministrative11[[#This Row],[Current Period]]/GeneralAndAdministrative11[[#This Row],[Budget]]-1,0)</calculatedColumnFormula>
      <totalsRowFormula>IFERROR(GeneralAndAdministrative11[[#Totals],[Current Period]]/GeneralAndAdministrative11[[#Totals],[Budget]]-1,0)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General and Administrative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5.xml><?xml version="1.0" encoding="utf-8"?>
<table xmlns="http://schemas.openxmlformats.org/spreadsheetml/2006/main" id="5" name="OtherOperatingExpenseCategory12" displayName="OtherOperatingExpenseCategory12" ref="B54:J56" headerRowCount="0" totalsRowCount="1" headerRowDxfId="60" dataDxfId="59" totalsRowDxfId="58">
  <tableColumns count="9">
    <tableColumn id="1" name="Sales and Marketing" totalsRowLabel="Total" headerRowDxfId="57" dataDxfId="56" totalsRowDxfId="55"/>
    <tableColumn id="8" name="Column1" headerRowDxfId="54" dataDxfId="53" totalsRowDxfId="52"/>
    <tableColumn id="2" name="Prior Period" totalsRowFunction="sum" headerRowDxfId="51" dataDxfId="50" totalsRowDxfId="49" dataCellStyle="Currency"/>
    <tableColumn id="3" name="Budget" totalsRowFunction="sum" headerRowDxfId="48" dataDxfId="47" totalsRowDxfId="46" dataCellStyle="Currency"/>
    <tableColumn id="4" name="Current Period" totalsRowFunction="sum" headerRowDxfId="45" dataDxfId="44" totalsRowDxfId="43" dataCellStyle="Currency"/>
    <tableColumn id="9" name="Column2" headerRowDxfId="42" dataDxfId="41" totalsRowDxfId="40"/>
    <tableColumn id="5" name="Current Period as % of Sales" headerRowDxfId="39" dataDxfId="38" totalsRowDxfId="3">
      <calculatedColumnFormula>IFERROR(OtherOperatingExpenseCategory12[[#This Row],[Current Period]]/SUBTOTAL(109,SalesRevenue8[Current Period]),0)</calculatedColumnFormula>
    </tableColumn>
    <tableColumn id="6" name="% Change from Prior Period" totalsRowFunction="custom" headerRowDxfId="37" dataDxfId="36" totalsRowDxfId="35">
      <calculatedColumnFormula>IFERROR(OtherOperatingExpenseCategory12[[#This Row],[Current Period]]/OtherOperatingExpenseCategory12[[#This Row],[Prior Period]]-1,0)</calculatedColumnFormula>
      <totalsRowFormula>IFERROR(OtherOperatingExpenseCategory12[[#Totals],[Current Period]]/OtherOperatingExpenseCategory12[[#Totals],[Prior Period]]-1,0)</totalsRowFormula>
    </tableColumn>
    <tableColumn id="7" name="% Change from Budget" totalsRowFunction="custom" headerRowDxfId="34" dataDxfId="33" totalsRowDxfId="32">
      <calculatedColumnFormula>IFERROR(OtherOperatingExpenseCategory12[[#This Row],[Current Period]]/OtherOperatingExpenseCategory12[[#This Row],[Budget]]-1,0)</calculatedColumnFormula>
      <totalsRowFormula>IFERROR(OtherOperatingExpenseCategory12[[#Totals],[Current Period]]/OtherOperatingExpenseCategory12[[#Totals],[Budget]]-1,0)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Other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6.xml><?xml version="1.0" encoding="utf-8"?>
<table xmlns="http://schemas.openxmlformats.org/spreadsheetml/2006/main" id="6" name="Taxes13" displayName="Taxes13" ref="B65:J69" headerRowCount="0" totalsRowCount="1" headerRowDxfId="31" dataDxfId="30" totalsRowDxfId="29">
  <tableColumns count="9">
    <tableColumn id="1" name="Taxes" totalsRowLabel="Total" dataDxfId="28" totalsRowDxfId="27"/>
    <tableColumn id="8" name="Column1" dataDxfId="26" totalsRowDxfId="25"/>
    <tableColumn id="2" name="Prior Period" totalsRowFunction="sum" headerRowDxfId="24" dataDxfId="23" totalsRowDxfId="22" dataCellStyle="Currency"/>
    <tableColumn id="3" name="Budget" totalsRowFunction="sum" headerRowDxfId="21" dataDxfId="20" totalsRowDxfId="19" dataCellStyle="Currency"/>
    <tableColumn id="4" name="Current Period" totalsRowFunction="sum" headerRowDxfId="18" dataDxfId="17" totalsRowDxfId="16" dataCellStyle="Currency"/>
    <tableColumn id="9" name="Column2" headerRowDxfId="15" dataDxfId="14" totalsRowDxfId="13"/>
    <tableColumn id="5" name="Current Period as % of Sales" headerRowDxfId="12" dataDxfId="11" totalsRowDxfId="1">
      <calculatedColumnFormula>IFERROR(Taxes13[[#This Row],[Current Period]]/SUBTOTAL(109,SalesRevenue8[Current Period]),0)</calculatedColumnFormula>
    </tableColumn>
    <tableColumn id="6" name="% Change from Prior Period" totalsRowFunction="custom" headerRowDxfId="10" dataDxfId="9" totalsRowDxfId="8">
      <calculatedColumnFormula>IFERROR(Taxes13[[#This Row],[Current Period]]/Taxes13[[#This Row],[Prior Period]]-1,0)</calculatedColumnFormula>
      <totalsRowFormula>IFERROR(Taxes13[[#Totals],[Current Period]]/Taxes13[[#Totals],[Prior Period]]-1,0)</totalsRowFormula>
    </tableColumn>
    <tableColumn id="7" name="% Change from Budget" totalsRowFunction="custom" headerRowDxfId="7" dataDxfId="6" totalsRowDxfId="5">
      <calculatedColumnFormula>IFERROR(Taxes13[[#This Row],[Current Period]]/Taxes13[[#This Row],[Budget]]-1,0)</calculatedColumnFormula>
      <totalsRowFormula>IFERROR(Taxes13[[#Totals],[Current Period]]/Taxes13[[#Totals],[Budget]]-1,0)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Taxes" altTextSummary="Values for each product/service for Prior Period, Budget, and Current Period. Also includes calculations for Current Period As % of Sales, % Change from Prior Period, and % Change From Budge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0"/>
  <sheetViews>
    <sheetView showGridLines="0" showRowColHeaders="0" tabSelected="1" zoomScale="125" workbookViewId="0">
      <selection activeCell="B2" sqref="B2:J2"/>
    </sheetView>
  </sheetViews>
  <sheetFormatPr baseColWidth="10" defaultRowHeight="16" x14ac:dyDescent="0.2"/>
  <cols>
    <col min="1" max="1" width="2.5" style="23" customWidth="1"/>
    <col min="2" max="2" width="43.33203125" style="23" customWidth="1"/>
    <col min="3" max="3" width="10.83203125" style="23"/>
    <col min="4" max="4" width="12.83203125" style="23" bestFit="1" customWidth="1"/>
    <col min="5" max="5" width="14" style="23" bestFit="1" customWidth="1"/>
    <col min="6" max="6" width="13.1640625" style="23" customWidth="1"/>
    <col min="7" max="7" width="10.83203125" style="23"/>
    <col min="8" max="8" width="13.1640625" style="23" customWidth="1"/>
    <col min="9" max="9" width="13.33203125" style="23" customWidth="1"/>
    <col min="10" max="10" width="11.5" style="23" customWidth="1"/>
    <col min="11" max="16384" width="10.83203125" style="23"/>
  </cols>
  <sheetData>
    <row r="2" spans="1:16" ht="35" x14ac:dyDescent="0.2">
      <c r="A2" s="1"/>
      <c r="B2" s="84" t="s">
        <v>32</v>
      </c>
      <c r="C2" s="85"/>
      <c r="D2" s="85"/>
      <c r="E2" s="85"/>
      <c r="F2" s="85"/>
      <c r="G2" s="85"/>
      <c r="H2" s="85"/>
      <c r="I2" s="85"/>
      <c r="J2" s="86"/>
      <c r="K2" s="2"/>
      <c r="L2" s="2"/>
      <c r="M2" s="2"/>
      <c r="N2" s="2"/>
      <c r="O2" s="2"/>
      <c r="P2" s="2"/>
    </row>
    <row r="3" spans="1:16" s="33" customFormat="1" ht="18" customHeight="1" x14ac:dyDescent="0.2">
      <c r="A3" s="1"/>
      <c r="B3" s="32"/>
      <c r="C3" s="32"/>
      <c r="D3" s="32"/>
      <c r="E3" s="32"/>
      <c r="F3" s="32"/>
      <c r="G3" s="32"/>
      <c r="H3" s="32"/>
      <c r="I3" s="32"/>
      <c r="J3" s="32"/>
      <c r="K3" s="1"/>
      <c r="L3" s="1"/>
      <c r="M3" s="1"/>
      <c r="N3" s="1"/>
      <c r="O3" s="1"/>
      <c r="P3" s="1"/>
    </row>
    <row r="4" spans="1:16" s="33" customFormat="1" ht="18" x14ac:dyDescent="0.2">
      <c r="A4" s="1"/>
      <c r="B4" s="83" t="s">
        <v>36</v>
      </c>
      <c r="C4" s="83"/>
      <c r="D4" s="83"/>
      <c r="E4" s="83"/>
      <c r="F4" s="83"/>
      <c r="G4" s="83"/>
      <c r="H4" s="83"/>
      <c r="I4" s="83"/>
      <c r="J4" s="83"/>
      <c r="K4" s="34"/>
      <c r="L4" s="34"/>
      <c r="M4" s="34"/>
      <c r="N4" s="1"/>
      <c r="O4" s="1"/>
      <c r="P4" s="1"/>
    </row>
    <row r="5" spans="1:16" x14ac:dyDescent="0.2">
      <c r="A5" s="1"/>
      <c r="B5" s="3"/>
      <c r="C5" s="24"/>
      <c r="D5" s="25"/>
      <c r="E5" s="25"/>
      <c r="F5" s="26"/>
      <c r="G5" s="27"/>
      <c r="H5" s="26"/>
      <c r="I5" s="1"/>
      <c r="J5" s="2"/>
      <c r="K5" s="2"/>
      <c r="L5" s="2"/>
      <c r="M5" s="2"/>
      <c r="N5" s="2"/>
      <c r="O5" s="2"/>
      <c r="P5" s="2"/>
    </row>
    <row r="6" spans="1:16" ht="47" customHeight="1" x14ac:dyDescent="0.2">
      <c r="A6" s="1"/>
      <c r="B6" s="2"/>
      <c r="C6" s="8"/>
      <c r="D6" s="29" t="s">
        <v>0</v>
      </c>
      <c r="E6" s="30" t="s">
        <v>1</v>
      </c>
      <c r="F6" s="30" t="s">
        <v>2</v>
      </c>
      <c r="G6" s="28"/>
      <c r="H6" s="30" t="s">
        <v>33</v>
      </c>
      <c r="I6" s="30" t="s">
        <v>34</v>
      </c>
      <c r="J6" s="30" t="s">
        <v>35</v>
      </c>
      <c r="K6" s="1"/>
      <c r="L6" s="2"/>
      <c r="M6" s="2"/>
      <c r="N6" s="2"/>
      <c r="O6" s="2"/>
      <c r="P6" s="2"/>
    </row>
    <row r="7" spans="1:16" ht="17" thickBot="1" x14ac:dyDescent="0.25">
      <c r="A7" s="9"/>
      <c r="B7" s="40" t="s">
        <v>3</v>
      </c>
      <c r="C7" s="10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</row>
    <row r="8" spans="1:16" x14ac:dyDescent="0.2">
      <c r="A8" s="1"/>
      <c r="B8" s="38" t="s">
        <v>4</v>
      </c>
      <c r="C8" s="12"/>
      <c r="D8" s="31">
        <v>0</v>
      </c>
      <c r="E8" s="31">
        <v>0</v>
      </c>
      <c r="F8" s="31">
        <v>0</v>
      </c>
      <c r="G8" s="13"/>
      <c r="H8" s="14">
        <f>IFERROR(SalesRevenue8[[#This Row],[Current Period]]/SUBTOTAL(109,SalesRevenue8[Current Period]),0)</f>
        <v>0</v>
      </c>
      <c r="I8" s="14">
        <f>IFERROR(SalesRevenue8[[#This Row],[Current Period]]/SalesRevenue8[[#This Row],[Prior Period]]-1,0)</f>
        <v>0</v>
      </c>
      <c r="J8" s="14">
        <f>IFERROR(SalesRevenue8[[#This Row],[Current Period]]/SalesRevenue8[[#This Row],[Budget]]-1,0)</f>
        <v>0</v>
      </c>
      <c r="K8" s="1"/>
      <c r="L8" s="2"/>
      <c r="M8" s="2"/>
      <c r="N8" s="2"/>
      <c r="O8" s="2"/>
      <c r="P8" s="2"/>
    </row>
    <row r="9" spans="1:16" x14ac:dyDescent="0.2">
      <c r="A9" s="1"/>
      <c r="B9" s="11" t="s">
        <v>5</v>
      </c>
      <c r="C9" s="12"/>
      <c r="D9" s="31">
        <v>0</v>
      </c>
      <c r="E9" s="31">
        <v>0</v>
      </c>
      <c r="F9" s="31">
        <v>0</v>
      </c>
      <c r="G9" s="13"/>
      <c r="H9" s="14">
        <f>IFERROR(SalesRevenue8[[#This Row],[Current Period]]/SUBTOTAL(109,SalesRevenue8[Current Period]),0)</f>
        <v>0</v>
      </c>
      <c r="I9" s="14">
        <f>IFERROR(SalesRevenue8[[#This Row],[Current Period]]/SalesRevenue8[[#This Row],[Prior Period]]-1,0)</f>
        <v>0</v>
      </c>
      <c r="J9" s="14">
        <f>IFERROR(SalesRevenue8[[#This Row],[Current Period]]/SalesRevenue8[[#This Row],[Budget]]-1,0)</f>
        <v>0</v>
      </c>
      <c r="K9" s="1"/>
      <c r="L9" s="2"/>
      <c r="M9" s="2"/>
      <c r="N9" s="2"/>
      <c r="O9" s="2"/>
      <c r="P9" s="2"/>
    </row>
    <row r="10" spans="1:16" x14ac:dyDescent="0.2">
      <c r="A10" s="1"/>
      <c r="B10" s="11" t="s">
        <v>6</v>
      </c>
      <c r="C10" s="12"/>
      <c r="D10" s="31">
        <v>0</v>
      </c>
      <c r="E10" s="31">
        <v>0</v>
      </c>
      <c r="F10" s="31">
        <v>0</v>
      </c>
      <c r="G10" s="13"/>
      <c r="H10" s="14">
        <f>IFERROR(SalesRevenue8[[#This Row],[Current Period]]/SUBTOTAL(109,SalesRevenue8[Current Period]),0)</f>
        <v>0</v>
      </c>
      <c r="I10" s="14">
        <f>IFERROR(SalesRevenue8[[#This Row],[Current Period]]/SalesRevenue8[[#This Row],[Prior Period]]-1,0)</f>
        <v>0</v>
      </c>
      <c r="J10" s="14">
        <f>IFERROR(SalesRevenue8[[#This Row],[Current Period]]/SalesRevenue8[[#This Row],[Budget]]-1,0)</f>
        <v>0</v>
      </c>
      <c r="K10" s="1"/>
      <c r="L10" s="2"/>
      <c r="M10" s="2"/>
      <c r="N10" s="2"/>
      <c r="O10" s="2"/>
      <c r="P10" s="2"/>
    </row>
    <row r="11" spans="1:16" x14ac:dyDescent="0.2">
      <c r="A11" s="1"/>
      <c r="B11" s="11" t="s">
        <v>7</v>
      </c>
      <c r="C11" s="12"/>
      <c r="D11" s="31">
        <v>0</v>
      </c>
      <c r="E11" s="31">
        <v>0</v>
      </c>
      <c r="F11" s="31">
        <v>0</v>
      </c>
      <c r="G11" s="13"/>
      <c r="H11" s="14">
        <f>IFERROR(SalesRevenue8[[#This Row],[Current Period]]/SUBTOTAL(109,SalesRevenue8[Current Period]),0)</f>
        <v>0</v>
      </c>
      <c r="I11" s="14">
        <f>IFERROR(SalesRevenue8[[#This Row],[Current Period]]/SalesRevenue8[[#This Row],[Prior Period]]-1,0)</f>
        <v>0</v>
      </c>
      <c r="J11" s="14">
        <f>IFERROR(SalesRevenue8[[#This Row],[Current Period]]/SalesRevenue8[[#This Row],[Budget]]-1,0)</f>
        <v>0</v>
      </c>
      <c r="K11" s="1"/>
      <c r="L11" s="2"/>
      <c r="M11" s="2"/>
      <c r="N11" s="2"/>
      <c r="O11" s="2"/>
      <c r="P11" s="2"/>
    </row>
    <row r="12" spans="1:16" x14ac:dyDescent="0.2">
      <c r="A12" s="1"/>
      <c r="B12" s="69" t="s">
        <v>8</v>
      </c>
      <c r="C12" s="74"/>
      <c r="D12" s="71">
        <f>SUBTOTAL(109,SalesRevenue8[Prior Period])</f>
        <v>0</v>
      </c>
      <c r="E12" s="71">
        <f>SUBTOTAL(109,SalesRevenue8[Budget])</f>
        <v>0</v>
      </c>
      <c r="F12" s="71">
        <f>SUBTOTAL(109,SalesRevenue8[Current Period])</f>
        <v>0</v>
      </c>
      <c r="G12" s="75"/>
      <c r="H12" s="73">
        <f>IFERROR(SalesRevenue8[[#Totals],[Current Period]]/SalesRevenue8[[#Totals],[Current Period]],0)</f>
        <v>0</v>
      </c>
      <c r="I12" s="73">
        <f>IFERROR(SalesRevenue8[[#Totals],[Current Period]]/SalesRevenue8[[#Totals],[Prior Period]]-1,0)</f>
        <v>0</v>
      </c>
      <c r="J12" s="73">
        <f>IFERROR(SalesRevenue8[[#Totals],[Current Period]]/SalesRevenue8[[#Totals],[Budget]]-1,0)</f>
        <v>0</v>
      </c>
      <c r="K12" s="1"/>
      <c r="L12" s="2"/>
      <c r="M12" s="2"/>
      <c r="N12" s="2"/>
      <c r="O12" s="2"/>
      <c r="P12" s="2"/>
    </row>
    <row r="13" spans="1:16" x14ac:dyDescent="0.2">
      <c r="A13" s="1"/>
      <c r="B13" s="82"/>
      <c r="C13" s="82"/>
      <c r="D13" s="82"/>
      <c r="E13" s="82"/>
      <c r="F13" s="82"/>
      <c r="G13" s="82"/>
      <c r="H13" s="82"/>
      <c r="I13" s="82"/>
      <c r="J13" s="82"/>
      <c r="K13" s="2"/>
      <c r="L13" s="2"/>
      <c r="M13" s="2"/>
      <c r="N13" s="2"/>
      <c r="O13" s="2"/>
      <c r="P13" s="2"/>
    </row>
    <row r="14" spans="1:16" ht="17" thickBot="1" x14ac:dyDescent="0.25">
      <c r="A14" s="1"/>
      <c r="B14" s="37" t="s">
        <v>9</v>
      </c>
      <c r="C14" s="4"/>
      <c r="D14" s="5"/>
      <c r="E14" s="5"/>
      <c r="F14" s="6"/>
      <c r="G14" s="7"/>
      <c r="H14" s="6"/>
      <c r="I14" s="1"/>
      <c r="J14" s="2"/>
      <c r="K14" s="2"/>
      <c r="L14" s="2"/>
      <c r="M14" s="2"/>
      <c r="N14" s="2"/>
      <c r="O14" s="2"/>
      <c r="P14" s="2"/>
    </row>
    <row r="15" spans="1:16" x14ac:dyDescent="0.2">
      <c r="A15" s="1"/>
      <c r="B15" s="38" t="s">
        <v>4</v>
      </c>
      <c r="C15" s="12"/>
      <c r="D15" s="35">
        <v>0</v>
      </c>
      <c r="E15" s="35">
        <v>0</v>
      </c>
      <c r="F15" s="35">
        <v>0</v>
      </c>
      <c r="G15" s="13"/>
      <c r="H15" s="17">
        <f>IFERROR(CostOfSales9[[#This Row],[Current Period]]/SUBTOTAL(109,SalesRevenue8[Current Period]),0)</f>
        <v>0</v>
      </c>
      <c r="I15" s="17">
        <f>IFERROR(CostOfSales9[[#This Row],[Current Period]]/CostOfSales9[[#This Row],[Prior Period]]-1,0)</f>
        <v>0</v>
      </c>
      <c r="J15" s="17">
        <f>IFERROR(CostOfSales9[[#This Row],[Current Period]]/CostOfSales9[[#This Row],[Budget]]-1,0)</f>
        <v>0</v>
      </c>
      <c r="K15" s="1"/>
      <c r="L15" s="2"/>
      <c r="M15" s="2"/>
      <c r="N15" s="2"/>
      <c r="O15" s="2"/>
      <c r="P15" s="2"/>
    </row>
    <row r="16" spans="1:16" x14ac:dyDescent="0.2">
      <c r="A16" s="1"/>
      <c r="B16" s="11" t="s">
        <v>5</v>
      </c>
      <c r="C16" s="12"/>
      <c r="D16" s="35">
        <v>0</v>
      </c>
      <c r="E16" s="35">
        <v>0</v>
      </c>
      <c r="F16" s="35">
        <v>0</v>
      </c>
      <c r="G16" s="13"/>
      <c r="H16" s="17">
        <f>IFERROR(CostOfSales9[[#This Row],[Current Period]]/SUBTOTAL(109,SalesRevenue8[Current Period]),0)</f>
        <v>0</v>
      </c>
      <c r="I16" s="17">
        <f>IFERROR(CostOfSales9[[#This Row],[Current Period]]/CostOfSales9[[#This Row],[Prior Period]]-1,0)</f>
        <v>0</v>
      </c>
      <c r="J16" s="17">
        <f>IFERROR(CostOfSales9[[#This Row],[Current Period]]/CostOfSales9[[#This Row],[Budget]]-1,0)</f>
        <v>0</v>
      </c>
      <c r="K16" s="1"/>
      <c r="L16" s="2"/>
      <c r="M16" s="2"/>
      <c r="N16" s="2"/>
      <c r="O16" s="2"/>
      <c r="P16" s="2"/>
    </row>
    <row r="17" spans="1:16" x14ac:dyDescent="0.2">
      <c r="A17" s="1"/>
      <c r="B17" s="11" t="s">
        <v>6</v>
      </c>
      <c r="C17" s="12"/>
      <c r="D17" s="35">
        <v>0</v>
      </c>
      <c r="E17" s="35">
        <v>0</v>
      </c>
      <c r="F17" s="35">
        <v>0</v>
      </c>
      <c r="G17" s="13"/>
      <c r="H17" s="17">
        <f>IFERROR(CostOfSales9[[#This Row],[Current Period]]/SUBTOTAL(109,SalesRevenue8[Current Period]),0)</f>
        <v>0</v>
      </c>
      <c r="I17" s="17">
        <f>IFERROR(CostOfSales9[[#This Row],[Current Period]]/CostOfSales9[[#This Row],[Prior Period]]-1,0)</f>
        <v>0</v>
      </c>
      <c r="J17" s="17">
        <f>IFERROR(CostOfSales9[[#This Row],[Current Period]]/CostOfSales9[[#This Row],[Budget]]-1,0)</f>
        <v>0</v>
      </c>
      <c r="K17" s="1"/>
      <c r="L17" s="2"/>
      <c r="M17" s="2"/>
      <c r="N17" s="2"/>
      <c r="O17" s="2"/>
      <c r="P17" s="2"/>
    </row>
    <row r="18" spans="1:16" x14ac:dyDescent="0.2">
      <c r="A18" s="1"/>
      <c r="B18" s="11" t="s">
        <v>7</v>
      </c>
      <c r="C18" s="12"/>
      <c r="D18" s="35">
        <v>0</v>
      </c>
      <c r="E18" s="35">
        <v>0</v>
      </c>
      <c r="F18" s="35">
        <v>0</v>
      </c>
      <c r="G18" s="13"/>
      <c r="H18" s="17">
        <f>IFERROR(CostOfSales9[[#This Row],[Current Period]]/SUBTOTAL(109,SalesRevenue8[Current Period]),0)</f>
        <v>0</v>
      </c>
      <c r="I18" s="17">
        <f>IFERROR(CostOfSales9[[#This Row],[Current Period]]/CostOfSales9[[#This Row],[Prior Period]]-1,0)</f>
        <v>0</v>
      </c>
      <c r="J18" s="17">
        <f>IFERROR(CostOfSales9[[#This Row],[Current Period]]/CostOfSales9[[#This Row],[Budget]]-1,0)</f>
        <v>0</v>
      </c>
      <c r="K18" s="1"/>
      <c r="L18" s="2"/>
      <c r="M18" s="2"/>
      <c r="N18" s="2"/>
      <c r="O18" s="2"/>
      <c r="P18" s="2"/>
    </row>
    <row r="19" spans="1:16" x14ac:dyDescent="0.2">
      <c r="A19" s="1"/>
      <c r="B19" s="69" t="s">
        <v>8</v>
      </c>
      <c r="C19" s="70"/>
      <c r="D19" s="71">
        <f>SUBTOTAL(109,CostOfSales9[Prior Period])</f>
        <v>0</v>
      </c>
      <c r="E19" s="71">
        <f>SUBTOTAL(109,CostOfSales9[Budget])</f>
        <v>0</v>
      </c>
      <c r="F19" s="71">
        <f>SUBTOTAL(109,CostOfSales9[Current Period])</f>
        <v>0</v>
      </c>
      <c r="G19" s="72"/>
      <c r="H19" s="73"/>
      <c r="I19" s="73">
        <f>IFERROR(CostOfSales9[[#Totals],[Current Period]]/CostOfSales9[[#Totals],[Prior Period]]-1,0)</f>
        <v>0</v>
      </c>
      <c r="J19" s="73">
        <f>IFERROR(CostOfSales9[[#Totals],[Current Period]]/CostOfSales9[[#Totals],[Budget]]-1,0)</f>
        <v>0</v>
      </c>
      <c r="K19" s="1"/>
      <c r="L19" s="2"/>
      <c r="M19" s="2"/>
      <c r="N19" s="2"/>
      <c r="O19" s="2"/>
      <c r="P19" s="2"/>
    </row>
    <row r="20" spans="1:16" x14ac:dyDescent="0.2">
      <c r="A20" s="1"/>
      <c r="B20" s="82"/>
      <c r="C20" s="82"/>
      <c r="D20" s="82"/>
      <c r="E20" s="82"/>
      <c r="F20" s="82"/>
      <c r="G20" s="82"/>
      <c r="H20" s="82"/>
      <c r="I20" s="82"/>
      <c r="J20" s="82"/>
      <c r="K20" s="2"/>
      <c r="L20" s="2"/>
      <c r="M20" s="2"/>
      <c r="N20" s="2"/>
      <c r="O20" s="2"/>
      <c r="P20" s="2"/>
    </row>
    <row r="21" spans="1:16" ht="17" thickBot="1" x14ac:dyDescent="0.25">
      <c r="A21" s="1"/>
      <c r="B21" s="36" t="s">
        <v>10</v>
      </c>
      <c r="C21" s="19"/>
      <c r="D21" s="66">
        <f>SUM(SalesRevenue8[Prior Period])-SUM(CostOfSales9[Prior Period])</f>
        <v>0</v>
      </c>
      <c r="E21" s="66">
        <f>SUM(SalesRevenue8[Budget])-SUM(CostOfSales9[Budget])</f>
        <v>0</v>
      </c>
      <c r="F21" s="67">
        <f>SUM(SalesRevenue8[Current Period])-SUM(CostOfSales9[Current Period])</f>
        <v>0</v>
      </c>
      <c r="G21" s="61"/>
      <c r="H21" s="68">
        <f>IFERROR(F21/SUBTOTAL(109,SalesRevenue8[Current Period]),0)</f>
        <v>0</v>
      </c>
      <c r="I21" s="68">
        <f>IFERROR(F21/D21-1,0)</f>
        <v>0</v>
      </c>
      <c r="J21" s="68">
        <f>IFERROR(F21/E21-1,0)</f>
        <v>0</v>
      </c>
      <c r="K21" s="1"/>
      <c r="L21" s="2"/>
      <c r="M21" s="2"/>
      <c r="N21" s="2"/>
      <c r="O21" s="2"/>
      <c r="P21" s="2"/>
    </row>
    <row r="22" spans="1:16" x14ac:dyDescent="0.2">
      <c r="A22" s="1"/>
      <c r="B22" s="3"/>
      <c r="C22" s="4"/>
      <c r="D22" s="5"/>
      <c r="E22" s="5"/>
      <c r="F22" s="6"/>
      <c r="G22" s="7"/>
      <c r="H22" s="6"/>
      <c r="I22" s="1"/>
      <c r="J22" s="2"/>
      <c r="K22" s="2"/>
      <c r="L22" s="2"/>
      <c r="M22" s="2"/>
      <c r="N22" s="2"/>
      <c r="O22" s="2"/>
      <c r="P22" s="2"/>
    </row>
    <row r="23" spans="1:16" ht="17" thickBot="1" x14ac:dyDescent="0.25">
      <c r="A23" s="2"/>
      <c r="B23" s="39" t="s">
        <v>11</v>
      </c>
      <c r="C23" s="4"/>
      <c r="D23" s="5"/>
      <c r="E23" s="5"/>
      <c r="F23" s="6"/>
      <c r="G23" s="7"/>
      <c r="H23" s="6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/>
      <c r="B24" s="15" t="s">
        <v>12</v>
      </c>
      <c r="C24" s="16"/>
      <c r="D24" s="35">
        <v>0</v>
      </c>
      <c r="E24" s="35">
        <v>0</v>
      </c>
      <c r="F24" s="35">
        <v>0</v>
      </c>
      <c r="G24" s="13"/>
      <c r="H24" s="17">
        <f>IFERROR(SalesAndMarketing10[[#This Row],[Current Period]]/SUBTOTAL(109,SalesRevenue8[Current Period]),0)</f>
        <v>0</v>
      </c>
      <c r="I24" s="17">
        <f>IFERROR(SalesAndMarketing10[[#This Row],[Current Period]]/SalesAndMarketing10[[#This Row],[Prior Period]]-1,0)</f>
        <v>0</v>
      </c>
      <c r="J24" s="17">
        <f>IFERROR(SalesAndMarketing10[[#This Row],[Current Period]]/SalesAndMarketing10[[#This Row],[Budget]]-1,0)</f>
        <v>0</v>
      </c>
      <c r="K24" s="2"/>
      <c r="L24" s="2"/>
      <c r="M24" s="2"/>
      <c r="N24" s="2"/>
      <c r="O24" s="2"/>
      <c r="P24" s="2"/>
    </row>
    <row r="25" spans="1:16" x14ac:dyDescent="0.2">
      <c r="A25" s="2"/>
      <c r="B25" s="15" t="s">
        <v>13</v>
      </c>
      <c r="C25" s="16"/>
      <c r="D25" s="35">
        <v>0</v>
      </c>
      <c r="E25" s="35">
        <v>0</v>
      </c>
      <c r="F25" s="35">
        <v>0</v>
      </c>
      <c r="G25" s="13"/>
      <c r="H25" s="17">
        <f>IFERROR(SalesAndMarketing10[[#This Row],[Current Period]]/SUBTOTAL(109,SalesRevenue8[Current Period]),0)</f>
        <v>0</v>
      </c>
      <c r="I25" s="17">
        <f>IFERROR(SalesAndMarketing10[[#This Row],[Current Period]]/SalesAndMarketing10[[#This Row],[Prior Period]]-1,0)</f>
        <v>0</v>
      </c>
      <c r="J25" s="17">
        <f>IFERROR(SalesAndMarketing10[[#This Row],[Current Period]]/SalesAndMarketing10[[#This Row],[Budget]]-1,0)</f>
        <v>0</v>
      </c>
      <c r="K25" s="2"/>
      <c r="L25" s="2"/>
      <c r="M25" s="2"/>
      <c r="N25" s="2"/>
      <c r="O25" s="2"/>
      <c r="P25" s="2"/>
    </row>
    <row r="26" spans="1:16" x14ac:dyDescent="0.2">
      <c r="A26" s="2"/>
      <c r="B26" s="11" t="s">
        <v>14</v>
      </c>
      <c r="C26" s="16"/>
      <c r="D26" s="35">
        <v>0</v>
      </c>
      <c r="E26" s="35">
        <v>0</v>
      </c>
      <c r="F26" s="35">
        <v>0</v>
      </c>
      <c r="G26" s="13"/>
      <c r="H26" s="17">
        <f>IFERROR(SalesAndMarketing10[[#This Row],[Current Period]]/SUBTOTAL(109,SalesRevenue8[Current Period]),0)</f>
        <v>0</v>
      </c>
      <c r="I26" s="17">
        <f>IFERROR(SalesAndMarketing10[[#This Row],[Current Period]]/SalesAndMarketing10[[#This Row],[Prior Period]]-1,0)</f>
        <v>0</v>
      </c>
      <c r="J26" s="17">
        <f>IFERROR(SalesAndMarketing10[[#This Row],[Current Period]]/SalesAndMarketing10[[#This Row],[Budget]]-1,0)</f>
        <v>0</v>
      </c>
      <c r="K26" s="2"/>
      <c r="L26" s="2"/>
      <c r="M26" s="2"/>
      <c r="N26" s="2"/>
      <c r="O26" s="2"/>
      <c r="P26" s="2"/>
    </row>
    <row r="27" spans="1:16" x14ac:dyDescent="0.2">
      <c r="A27" s="2"/>
      <c r="B27" s="49" t="s">
        <v>8</v>
      </c>
      <c r="C27" s="63"/>
      <c r="D27" s="54">
        <f>SUBTOTAL(109,SalesAndMarketing10[Prior Period])</f>
        <v>0</v>
      </c>
      <c r="E27" s="54">
        <f>SUBTOTAL(109,SalesAndMarketing10[Budget])</f>
        <v>0</v>
      </c>
      <c r="F27" s="54">
        <f>SUBTOTAL(109,SalesAndMarketing10[Current Period])</f>
        <v>0</v>
      </c>
      <c r="G27" s="55"/>
      <c r="H27" s="65"/>
      <c r="I27" s="65">
        <f>IFERROR(SalesAndMarketing10[[#Totals],[Current Period]]/SalesAndMarketing10[[#Totals],[Prior Period]]-1,0)</f>
        <v>0</v>
      </c>
      <c r="J27" s="65">
        <f>IFERROR(SalesAndMarketing10[[#Totals],[Current Period]]/SalesAndMarketing10[[#Totals],[Budget]]-1,0)</f>
        <v>0</v>
      </c>
      <c r="K27" s="2"/>
      <c r="L27" s="2"/>
      <c r="M27" s="2"/>
      <c r="N27" s="2"/>
      <c r="O27" s="2"/>
      <c r="P27" s="2"/>
    </row>
    <row r="28" spans="1:16" x14ac:dyDescent="0.2">
      <c r="A28" s="2"/>
      <c r="B28" s="82"/>
      <c r="C28" s="82"/>
      <c r="D28" s="82"/>
      <c r="E28" s="82"/>
      <c r="F28" s="82"/>
      <c r="G28" s="82"/>
      <c r="H28" s="82"/>
      <c r="I28" s="82"/>
      <c r="J28" s="82"/>
      <c r="K28" s="2"/>
      <c r="L28" s="2"/>
      <c r="M28" s="2"/>
      <c r="N28" s="2"/>
      <c r="O28" s="2"/>
      <c r="P28" s="2"/>
    </row>
    <row r="29" spans="1:16" ht="17" thickBot="1" x14ac:dyDescent="0.25">
      <c r="A29" s="2"/>
      <c r="B29" s="39" t="s">
        <v>15</v>
      </c>
      <c r="C29" s="4"/>
      <c r="D29" s="5"/>
      <c r="E29" s="5"/>
      <c r="F29" s="6"/>
      <c r="G29" s="7"/>
      <c r="H29" s="6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/>
      <c r="B30" s="15" t="s">
        <v>37</v>
      </c>
      <c r="C30" s="16"/>
      <c r="D30" s="31">
        <v>0</v>
      </c>
      <c r="E30" s="31">
        <v>0</v>
      </c>
      <c r="F30" s="31">
        <v>0</v>
      </c>
      <c r="G30" s="13"/>
      <c r="H30" s="21">
        <f>IFERROR(GeneralAndAdministrative11[[#This Row],[Current Period]]/SUBTOTAL(109,SalesRevenue8[Current Period]),0)</f>
        <v>0</v>
      </c>
      <c r="I30" s="21">
        <f>IFERROR(GeneralAndAdministrative11[[#This Row],[Current Period]]/GeneralAndAdministrative11[[#This Row],[Prior Period]]-1,0)</f>
        <v>0</v>
      </c>
      <c r="J30" s="21">
        <f>IFERROR(GeneralAndAdministrative11[[#This Row],[Current Period]]/GeneralAndAdministrative11[[#This Row],[Budget]]-1,0)</f>
        <v>0</v>
      </c>
      <c r="K30" s="2"/>
      <c r="L30" s="2"/>
      <c r="M30" s="2"/>
      <c r="N30" s="2"/>
      <c r="O30" s="2"/>
      <c r="P30" s="2"/>
    </row>
    <row r="31" spans="1:16" x14ac:dyDescent="0.2">
      <c r="A31" s="2"/>
      <c r="B31" s="15" t="s">
        <v>38</v>
      </c>
      <c r="C31" s="16"/>
      <c r="D31" s="31">
        <v>0</v>
      </c>
      <c r="E31" s="31">
        <v>0</v>
      </c>
      <c r="F31" s="31">
        <v>0</v>
      </c>
      <c r="G31" s="13"/>
      <c r="H31" s="21">
        <f>IFERROR(GeneralAndAdministrative11[[#This Row],[Current Period]]/SUBTOTAL(109,SalesRevenue8[Current Period]),0)</f>
        <v>0</v>
      </c>
      <c r="I31" s="21">
        <f>IFERROR(GeneralAndAdministrative11[[#This Row],[Current Period]]/GeneralAndAdministrative11[[#This Row],[Prior Period]]-1,0)</f>
        <v>0</v>
      </c>
      <c r="J31" s="21">
        <f>IFERROR(GeneralAndAdministrative11[[#This Row],[Current Period]]/GeneralAndAdministrative11[[#This Row],[Budget]]-1,0)</f>
        <v>0</v>
      </c>
      <c r="K31" s="2"/>
      <c r="L31" s="2"/>
      <c r="M31" s="2"/>
      <c r="N31" s="2"/>
      <c r="O31" s="2"/>
      <c r="P31" s="2"/>
    </row>
    <row r="32" spans="1:16" x14ac:dyDescent="0.2">
      <c r="A32" s="2"/>
      <c r="B32" s="15" t="s">
        <v>39</v>
      </c>
      <c r="C32" s="16"/>
      <c r="D32" s="31">
        <v>0</v>
      </c>
      <c r="E32" s="31">
        <v>0</v>
      </c>
      <c r="F32" s="31">
        <v>0</v>
      </c>
      <c r="G32" s="13"/>
      <c r="H32" s="21">
        <f>IFERROR(GeneralAndAdministrative11[[#This Row],[Current Period]]/SUBTOTAL(109,SalesRevenue8[Current Period]),0)</f>
        <v>0</v>
      </c>
      <c r="I32" s="21">
        <f>IFERROR(GeneralAndAdministrative11[[#This Row],[Current Period]]/GeneralAndAdministrative11[[#This Row],[Prior Period]]-1,0)</f>
        <v>0</v>
      </c>
      <c r="J32" s="21">
        <f>IFERROR(GeneralAndAdministrative11[[#This Row],[Current Period]]/GeneralAndAdministrative11[[#This Row],[Budget]]-1,0)</f>
        <v>0</v>
      </c>
      <c r="K32" s="2"/>
      <c r="L32" s="2"/>
      <c r="M32" s="2"/>
      <c r="N32" s="2"/>
      <c r="O32" s="2"/>
      <c r="P32" s="2"/>
    </row>
    <row r="33" spans="1:16" x14ac:dyDescent="0.2">
      <c r="A33" s="2"/>
      <c r="B33" s="15" t="s">
        <v>40</v>
      </c>
      <c r="C33" s="16"/>
      <c r="D33" s="31">
        <v>0</v>
      </c>
      <c r="E33" s="31">
        <v>0</v>
      </c>
      <c r="F33" s="31">
        <v>0</v>
      </c>
      <c r="G33" s="13"/>
      <c r="H33" s="21">
        <f>IFERROR(GeneralAndAdministrative11[[#This Row],[Current Period]]/SUBTOTAL(109,SalesRevenue8[Current Period]),0)</f>
        <v>0</v>
      </c>
      <c r="I33" s="21">
        <f>IFERROR(GeneralAndAdministrative11[[#This Row],[Current Period]]/GeneralAndAdministrative11[[#This Row],[Prior Period]]-1,0)</f>
        <v>0</v>
      </c>
      <c r="J33" s="21">
        <f>IFERROR(GeneralAndAdministrative11[[#This Row],[Current Period]]/GeneralAndAdministrative11[[#This Row],[Budget]]-1,0)</f>
        <v>0</v>
      </c>
      <c r="K33" s="2"/>
      <c r="L33" s="2"/>
      <c r="M33" s="2"/>
      <c r="N33" s="2"/>
      <c r="O33" s="2"/>
      <c r="P33" s="2"/>
    </row>
    <row r="34" spans="1:16" x14ac:dyDescent="0.2">
      <c r="A34" s="2"/>
      <c r="B34" s="15" t="s">
        <v>41</v>
      </c>
      <c r="C34" s="16"/>
      <c r="D34" s="31">
        <v>0</v>
      </c>
      <c r="E34" s="31">
        <v>0</v>
      </c>
      <c r="F34" s="31">
        <v>0</v>
      </c>
      <c r="G34" s="13"/>
      <c r="H34" s="21">
        <f>IFERROR(GeneralAndAdministrative11[[#This Row],[Current Period]]/SUBTOTAL(109,SalesRevenue8[Current Period]),0)</f>
        <v>0</v>
      </c>
      <c r="I34" s="21">
        <f>IFERROR(GeneralAndAdministrative11[[#This Row],[Current Period]]/GeneralAndAdministrative11[[#This Row],[Prior Period]]-1,0)</f>
        <v>0</v>
      </c>
      <c r="J34" s="21">
        <f>IFERROR(GeneralAndAdministrative11[[#This Row],[Current Period]]/GeneralAndAdministrative11[[#This Row],[Budget]]-1,0)</f>
        <v>0</v>
      </c>
      <c r="K34" s="2"/>
      <c r="L34" s="2"/>
      <c r="M34" s="2"/>
      <c r="N34" s="2"/>
      <c r="O34" s="2"/>
      <c r="P34" s="2"/>
    </row>
    <row r="35" spans="1:16" x14ac:dyDescent="0.2">
      <c r="A35" s="2"/>
      <c r="B35" s="15" t="s">
        <v>42</v>
      </c>
      <c r="C35" s="16"/>
      <c r="D35" s="31">
        <v>0</v>
      </c>
      <c r="E35" s="31">
        <v>0</v>
      </c>
      <c r="F35" s="31">
        <v>0</v>
      </c>
      <c r="G35" s="13"/>
      <c r="H35" s="21">
        <f>IFERROR(GeneralAndAdministrative11[[#This Row],[Current Period]]/SUBTOTAL(109,SalesRevenue8[Current Period]),0)</f>
        <v>0</v>
      </c>
      <c r="I35" s="21">
        <f>IFERROR(GeneralAndAdministrative11[[#This Row],[Current Period]]/GeneralAndAdministrative11[[#This Row],[Prior Period]]-1,0)</f>
        <v>0</v>
      </c>
      <c r="J35" s="21">
        <f>IFERROR(GeneralAndAdministrative11[[#This Row],[Current Period]]/GeneralAndAdministrative11[[#This Row],[Budget]]-1,0)</f>
        <v>0</v>
      </c>
      <c r="K35" s="2"/>
      <c r="L35" s="2"/>
      <c r="M35" s="2"/>
      <c r="N35" s="2"/>
      <c r="O35" s="2"/>
      <c r="P35" s="2"/>
    </row>
    <row r="36" spans="1:16" x14ac:dyDescent="0.2">
      <c r="A36" s="2"/>
      <c r="B36" s="15" t="s">
        <v>43</v>
      </c>
      <c r="C36" s="16"/>
      <c r="D36" s="31">
        <v>0</v>
      </c>
      <c r="E36" s="31">
        <v>0</v>
      </c>
      <c r="F36" s="31">
        <v>0</v>
      </c>
      <c r="G36" s="13"/>
      <c r="H36" s="21">
        <f>IFERROR(GeneralAndAdministrative11[[#This Row],[Current Period]]/SUBTOTAL(109,SalesRevenue8[Current Period]),0)</f>
        <v>0</v>
      </c>
      <c r="I36" s="21">
        <f>IFERROR(GeneralAndAdministrative11[[#This Row],[Current Period]]/GeneralAndAdministrative11[[#This Row],[Prior Period]]-1,0)</f>
        <v>0</v>
      </c>
      <c r="J36" s="21">
        <f>IFERROR(GeneralAndAdministrative11[[#This Row],[Current Period]]/GeneralAndAdministrative11[[#This Row],[Budget]]-1,0)</f>
        <v>0</v>
      </c>
      <c r="K36" s="2"/>
      <c r="L36" s="2"/>
      <c r="M36" s="2"/>
      <c r="N36" s="2"/>
      <c r="O36" s="2"/>
      <c r="P36" s="2"/>
    </row>
    <row r="37" spans="1:16" x14ac:dyDescent="0.2">
      <c r="A37" s="2"/>
      <c r="B37" s="15" t="s">
        <v>44</v>
      </c>
      <c r="C37" s="16"/>
      <c r="D37" s="31">
        <v>0</v>
      </c>
      <c r="E37" s="31">
        <v>0</v>
      </c>
      <c r="F37" s="31">
        <v>0</v>
      </c>
      <c r="G37" s="13"/>
      <c r="H37" s="21">
        <f>IFERROR(GeneralAndAdministrative11[[#This Row],[Current Period]]/SUBTOTAL(109,SalesRevenue8[Current Period]),0)</f>
        <v>0</v>
      </c>
      <c r="I37" s="21">
        <f>IFERROR(GeneralAndAdministrative11[[#This Row],[Current Period]]/GeneralAndAdministrative11[[#This Row],[Prior Period]]-1,0)</f>
        <v>0</v>
      </c>
      <c r="J37" s="21">
        <f>IFERROR(GeneralAndAdministrative11[[#This Row],[Current Period]]/GeneralAndAdministrative11[[#This Row],[Budget]]-1,0)</f>
        <v>0</v>
      </c>
      <c r="K37" s="2"/>
      <c r="L37" s="2"/>
      <c r="M37" s="2"/>
      <c r="N37" s="2"/>
      <c r="O37" s="2"/>
      <c r="P37" s="2"/>
    </row>
    <row r="38" spans="1:16" x14ac:dyDescent="0.2">
      <c r="A38" s="2"/>
      <c r="B38" s="15" t="s">
        <v>16</v>
      </c>
      <c r="C38" s="16"/>
      <c r="D38" s="31">
        <v>0</v>
      </c>
      <c r="E38" s="31">
        <v>0</v>
      </c>
      <c r="F38" s="31">
        <v>0</v>
      </c>
      <c r="G38" s="13"/>
      <c r="H38" s="21">
        <f>IFERROR(GeneralAndAdministrative11[[#This Row],[Current Period]]/SUBTOTAL(109,SalesRevenue8[Current Period]),0)</f>
        <v>0</v>
      </c>
      <c r="I38" s="21">
        <f>IFERROR(GeneralAndAdministrative11[[#This Row],[Current Period]]/GeneralAndAdministrative11[[#This Row],[Prior Period]]-1,0)</f>
        <v>0</v>
      </c>
      <c r="J38" s="21">
        <f>IFERROR(GeneralAndAdministrative11[[#This Row],[Current Period]]/GeneralAndAdministrative11[[#This Row],[Budget]]-1,0)</f>
        <v>0</v>
      </c>
      <c r="K38" s="2"/>
      <c r="L38" s="2"/>
      <c r="M38" s="2"/>
      <c r="N38" s="2"/>
      <c r="O38" s="2"/>
      <c r="P38" s="2"/>
    </row>
    <row r="39" spans="1:16" x14ac:dyDescent="0.2">
      <c r="A39" s="2"/>
      <c r="B39" s="15" t="s">
        <v>45</v>
      </c>
      <c r="C39" s="16"/>
      <c r="D39" s="31">
        <v>0</v>
      </c>
      <c r="E39" s="31">
        <v>0</v>
      </c>
      <c r="F39" s="31">
        <v>0</v>
      </c>
      <c r="G39" s="13"/>
      <c r="H39" s="21">
        <f>IFERROR(GeneralAndAdministrative11[[#This Row],[Current Period]]/SUBTOTAL(109,SalesRevenue8[Current Period]),0)</f>
        <v>0</v>
      </c>
      <c r="I39" s="21">
        <f>IFERROR(GeneralAndAdministrative11[[#This Row],[Current Period]]/GeneralAndAdministrative11[[#This Row],[Prior Period]]-1,0)</f>
        <v>0</v>
      </c>
      <c r="J39" s="21">
        <f>IFERROR(GeneralAndAdministrative11[[#This Row],[Current Period]]/GeneralAndAdministrative11[[#This Row],[Budget]]-1,0)</f>
        <v>0</v>
      </c>
      <c r="K39" s="2"/>
      <c r="L39" s="2"/>
      <c r="M39" s="2"/>
      <c r="N39" s="2"/>
      <c r="O39" s="2"/>
      <c r="P39" s="2"/>
    </row>
    <row r="40" spans="1:16" x14ac:dyDescent="0.2">
      <c r="A40" s="2"/>
      <c r="B40" s="15" t="s">
        <v>46</v>
      </c>
      <c r="C40" s="16"/>
      <c r="D40" s="31">
        <v>0</v>
      </c>
      <c r="E40" s="31">
        <v>0</v>
      </c>
      <c r="F40" s="31">
        <v>0</v>
      </c>
      <c r="G40" s="13"/>
      <c r="H40" s="21">
        <f>IFERROR(GeneralAndAdministrative11[[#This Row],[Current Period]]/SUBTOTAL(109,SalesRevenue8[Current Period]),0)</f>
        <v>0</v>
      </c>
      <c r="I40" s="21">
        <f>IFERROR(GeneralAndAdministrative11[[#This Row],[Current Period]]/GeneralAndAdministrative11[[#This Row],[Prior Period]]-1,0)</f>
        <v>0</v>
      </c>
      <c r="J40" s="21">
        <f>IFERROR(GeneralAndAdministrative11[[#This Row],[Current Period]]/GeneralAndAdministrative11[[#This Row],[Budget]]-1,0)</f>
        <v>0</v>
      </c>
      <c r="K40" s="2"/>
      <c r="L40" s="2"/>
      <c r="M40" s="2"/>
      <c r="N40" s="2"/>
      <c r="O40" s="2"/>
      <c r="P40" s="2"/>
    </row>
    <row r="41" spans="1:16" x14ac:dyDescent="0.2">
      <c r="A41" s="2"/>
      <c r="B41" s="15" t="s">
        <v>47</v>
      </c>
      <c r="C41" s="16"/>
      <c r="D41" s="31">
        <v>0</v>
      </c>
      <c r="E41" s="31">
        <v>0</v>
      </c>
      <c r="F41" s="31">
        <v>0</v>
      </c>
      <c r="G41" s="13"/>
      <c r="H41" s="21">
        <f>IFERROR(GeneralAndAdministrative11[[#This Row],[Current Period]]/SUBTOTAL(109,SalesRevenue8[Current Period]),0)</f>
        <v>0</v>
      </c>
      <c r="I41" s="21">
        <f>IFERROR(GeneralAndAdministrative11[[#This Row],[Current Period]]/GeneralAndAdministrative11[[#This Row],[Prior Period]]-1,0)</f>
        <v>0</v>
      </c>
      <c r="J41" s="21">
        <f>IFERROR(GeneralAndAdministrative11[[#This Row],[Current Period]]/GeneralAndAdministrative11[[#This Row],[Budget]]-1,0)</f>
        <v>0</v>
      </c>
      <c r="K41" s="2"/>
      <c r="L41" s="2"/>
      <c r="M41" s="2"/>
      <c r="N41" s="2"/>
      <c r="O41" s="2"/>
      <c r="P41" s="2"/>
    </row>
    <row r="42" spans="1:16" x14ac:dyDescent="0.2">
      <c r="A42" s="2"/>
      <c r="B42" s="15" t="s">
        <v>48</v>
      </c>
      <c r="C42" s="16"/>
      <c r="D42" s="31">
        <v>0</v>
      </c>
      <c r="E42" s="31">
        <v>0</v>
      </c>
      <c r="F42" s="31">
        <v>0</v>
      </c>
      <c r="G42" s="13"/>
      <c r="H42" s="21">
        <f>IFERROR(GeneralAndAdministrative11[[#This Row],[Current Period]]/SUBTOTAL(109,SalesRevenue8[Current Period]),0)</f>
        <v>0</v>
      </c>
      <c r="I42" s="21">
        <f>IFERROR(GeneralAndAdministrative11[[#This Row],[Current Period]]/GeneralAndAdministrative11[[#This Row],[Prior Period]]-1,0)</f>
        <v>0</v>
      </c>
      <c r="J42" s="21">
        <f>IFERROR(GeneralAndAdministrative11[[#This Row],[Current Period]]/GeneralAndAdministrative11[[#This Row],[Budget]]-1,0)</f>
        <v>0</v>
      </c>
      <c r="K42" s="2"/>
      <c r="L42" s="2"/>
      <c r="M42" s="2"/>
      <c r="N42" s="2"/>
      <c r="O42" s="2"/>
      <c r="P42" s="2"/>
    </row>
    <row r="43" spans="1:16" x14ac:dyDescent="0.2">
      <c r="A43" s="2"/>
      <c r="B43" s="15" t="s">
        <v>49</v>
      </c>
      <c r="C43" s="16"/>
      <c r="D43" s="31">
        <v>0</v>
      </c>
      <c r="E43" s="31">
        <v>0</v>
      </c>
      <c r="F43" s="31">
        <v>0</v>
      </c>
      <c r="G43" s="13"/>
      <c r="H43" s="21">
        <f>IFERROR(GeneralAndAdministrative11[[#This Row],[Current Period]]/SUBTOTAL(109,SalesRevenue8[Current Period]),0)</f>
        <v>0</v>
      </c>
      <c r="I43" s="21">
        <f>IFERROR(GeneralAndAdministrative11[[#This Row],[Current Period]]/GeneralAndAdministrative11[[#This Row],[Prior Period]]-1,0)</f>
        <v>0</v>
      </c>
      <c r="J43" s="21">
        <f>IFERROR(GeneralAndAdministrative11[[#This Row],[Current Period]]/GeneralAndAdministrative11[[#This Row],[Budget]]-1,0)</f>
        <v>0</v>
      </c>
      <c r="K43" s="2"/>
      <c r="L43" s="2"/>
      <c r="M43" s="2"/>
      <c r="N43" s="2"/>
      <c r="O43" s="2"/>
      <c r="P43" s="2"/>
    </row>
    <row r="44" spans="1:16" x14ac:dyDescent="0.2">
      <c r="A44" s="2"/>
      <c r="B44" s="15" t="s">
        <v>50</v>
      </c>
      <c r="C44" s="16"/>
      <c r="D44" s="31">
        <v>0</v>
      </c>
      <c r="E44" s="31">
        <v>0</v>
      </c>
      <c r="F44" s="31">
        <v>0</v>
      </c>
      <c r="G44" s="13"/>
      <c r="H44" s="21">
        <f>IFERROR(GeneralAndAdministrative11[[#This Row],[Current Period]]/SUBTOTAL(109,SalesRevenue8[Current Period]),0)</f>
        <v>0</v>
      </c>
      <c r="I44" s="21">
        <f>IFERROR(GeneralAndAdministrative11[[#This Row],[Current Period]]/GeneralAndAdministrative11[[#This Row],[Prior Period]]-1,0)</f>
        <v>0</v>
      </c>
      <c r="J44" s="21">
        <f>IFERROR(GeneralAndAdministrative11[[#This Row],[Current Period]]/GeneralAndAdministrative11[[#This Row],[Budget]]-1,0)</f>
        <v>0</v>
      </c>
      <c r="K44" s="2"/>
      <c r="L44" s="2"/>
      <c r="M44" s="2"/>
      <c r="N44" s="2"/>
      <c r="O44" s="2"/>
      <c r="P44" s="2"/>
    </row>
    <row r="45" spans="1:16" x14ac:dyDescent="0.2">
      <c r="A45" s="2"/>
      <c r="B45" s="15" t="s">
        <v>17</v>
      </c>
      <c r="C45" s="16"/>
      <c r="D45" s="31">
        <v>0</v>
      </c>
      <c r="E45" s="31">
        <v>0</v>
      </c>
      <c r="F45" s="31">
        <v>0</v>
      </c>
      <c r="G45" s="13"/>
      <c r="H45" s="21">
        <f>IFERROR(GeneralAndAdministrative11[[#This Row],[Current Period]]/SUBTOTAL(109,SalesRevenue8[Current Period]),0)</f>
        <v>0</v>
      </c>
      <c r="I45" s="21">
        <f>IFERROR(GeneralAndAdministrative11[[#This Row],[Current Period]]/GeneralAndAdministrative11[[#This Row],[Prior Period]]-1,0)</f>
        <v>0</v>
      </c>
      <c r="J45" s="21">
        <f>IFERROR(GeneralAndAdministrative11[[#This Row],[Current Period]]/GeneralAndAdministrative11[[#This Row],[Budget]]-1,0)</f>
        <v>0</v>
      </c>
      <c r="K45" s="2"/>
      <c r="L45" s="2"/>
      <c r="M45" s="2"/>
      <c r="N45" s="2"/>
      <c r="O45" s="2"/>
      <c r="P45" s="2"/>
    </row>
    <row r="46" spans="1:16" x14ac:dyDescent="0.2">
      <c r="A46" s="2"/>
      <c r="B46" s="15" t="s">
        <v>51</v>
      </c>
      <c r="C46" s="16"/>
      <c r="D46" s="31">
        <v>0</v>
      </c>
      <c r="E46" s="31">
        <v>0</v>
      </c>
      <c r="F46" s="31">
        <v>0</v>
      </c>
      <c r="G46" s="13"/>
      <c r="H46" s="21">
        <f>IFERROR(GeneralAndAdministrative11[[#This Row],[Current Period]]/SUBTOTAL(109,SalesRevenue8[Current Period]),0)</f>
        <v>0</v>
      </c>
      <c r="I46" s="21">
        <f>IFERROR(GeneralAndAdministrative11[[#This Row],[Current Period]]/GeneralAndAdministrative11[[#This Row],[Prior Period]]-1,0)</f>
        <v>0</v>
      </c>
      <c r="J46" s="21">
        <f>IFERROR(GeneralAndAdministrative11[[#This Row],[Current Period]]/GeneralAndAdministrative11[[#This Row],[Budget]]-1,0)</f>
        <v>0</v>
      </c>
      <c r="K46" s="2"/>
      <c r="L46" s="2"/>
      <c r="M46" s="2"/>
      <c r="N46" s="2"/>
      <c r="O46" s="2"/>
      <c r="P46" s="2"/>
    </row>
    <row r="47" spans="1:16" x14ac:dyDescent="0.2">
      <c r="A47" s="2"/>
      <c r="B47" s="15" t="s">
        <v>52</v>
      </c>
      <c r="C47" s="16"/>
      <c r="D47" s="31">
        <v>0</v>
      </c>
      <c r="E47" s="31">
        <v>0</v>
      </c>
      <c r="F47" s="31">
        <v>0</v>
      </c>
      <c r="G47" s="13"/>
      <c r="H47" s="21">
        <f>IFERROR(GeneralAndAdministrative11[[#This Row],[Current Period]]/SUBTOTAL(109,SalesRevenue8[Current Period]),0)</f>
        <v>0</v>
      </c>
      <c r="I47" s="21">
        <f>IFERROR(GeneralAndAdministrative11[[#This Row],[Current Period]]/GeneralAndAdministrative11[[#This Row],[Prior Period]]-1,0)</f>
        <v>0</v>
      </c>
      <c r="J47" s="21">
        <f>IFERROR(GeneralAndAdministrative11[[#This Row],[Current Period]]/GeneralAndAdministrative11[[#This Row],[Budget]]-1,0)</f>
        <v>0</v>
      </c>
      <c r="K47" s="2"/>
      <c r="L47" s="2"/>
      <c r="M47" s="2"/>
      <c r="N47" s="2"/>
      <c r="O47" s="2"/>
      <c r="P47" s="2"/>
    </row>
    <row r="48" spans="1:16" x14ac:dyDescent="0.2">
      <c r="A48" s="2"/>
      <c r="B48" s="15" t="s">
        <v>53</v>
      </c>
      <c r="C48" s="16"/>
      <c r="D48" s="31">
        <v>0</v>
      </c>
      <c r="E48" s="31">
        <v>0</v>
      </c>
      <c r="F48" s="31">
        <v>0</v>
      </c>
      <c r="G48" s="13"/>
      <c r="H48" s="21">
        <f>IFERROR(GeneralAndAdministrative11[[#This Row],[Current Period]]/SUBTOTAL(109,SalesRevenue8[Current Period]),0)</f>
        <v>0</v>
      </c>
      <c r="I48" s="21">
        <f>IFERROR(GeneralAndAdministrative11[[#This Row],[Current Period]]/GeneralAndAdministrative11[[#This Row],[Prior Period]]-1,0)</f>
        <v>0</v>
      </c>
      <c r="J48" s="21">
        <f>IFERROR(GeneralAndAdministrative11[[#This Row],[Current Period]]/GeneralAndAdministrative11[[#This Row],[Budget]]-1,0)</f>
        <v>0</v>
      </c>
      <c r="K48" s="2"/>
      <c r="L48" s="2"/>
      <c r="M48" s="2"/>
      <c r="N48" s="2"/>
      <c r="O48" s="2"/>
      <c r="P48" s="2"/>
    </row>
    <row r="49" spans="1:16" x14ac:dyDescent="0.2">
      <c r="A49" s="2"/>
      <c r="B49" s="15" t="s">
        <v>54</v>
      </c>
      <c r="C49" s="16"/>
      <c r="D49" s="31">
        <v>0</v>
      </c>
      <c r="E49" s="31">
        <v>0</v>
      </c>
      <c r="F49" s="31">
        <v>0</v>
      </c>
      <c r="G49" s="13"/>
      <c r="H49" s="21">
        <f>IFERROR(GeneralAndAdministrative11[[#This Row],[Current Period]]/SUBTOTAL(109,SalesRevenue8[Current Period]),0)</f>
        <v>0</v>
      </c>
      <c r="I49" s="21">
        <f>IFERROR(GeneralAndAdministrative11[[#This Row],[Current Period]]/GeneralAndAdministrative11[[#This Row],[Prior Period]]-1,0)</f>
        <v>0</v>
      </c>
      <c r="J49" s="21">
        <f>IFERROR(GeneralAndAdministrative11[[#This Row],[Current Period]]/GeneralAndAdministrative11[[#This Row],[Budget]]-1,0)</f>
        <v>0</v>
      </c>
      <c r="K49" s="2"/>
      <c r="L49" s="2"/>
      <c r="M49" s="2"/>
      <c r="N49" s="2"/>
      <c r="O49" s="2"/>
      <c r="P49" s="2"/>
    </row>
    <row r="50" spans="1:16" x14ac:dyDescent="0.2">
      <c r="A50" s="2"/>
      <c r="B50" s="11" t="s">
        <v>14</v>
      </c>
      <c r="C50" s="16"/>
      <c r="D50" s="31">
        <v>0</v>
      </c>
      <c r="E50" s="31">
        <v>0</v>
      </c>
      <c r="F50" s="31">
        <v>0</v>
      </c>
      <c r="G50" s="13"/>
      <c r="H50" s="21">
        <f>IFERROR(GeneralAndAdministrative11[[#This Row],[Current Period]]/SUBTOTAL(109,SalesRevenue8[Current Period]),0)</f>
        <v>0</v>
      </c>
      <c r="I50" s="21">
        <f>IFERROR(GeneralAndAdministrative11[[#This Row],[Current Period]]/GeneralAndAdministrative11[[#This Row],[Prior Period]]-1,0)</f>
        <v>0</v>
      </c>
      <c r="J50" s="21">
        <f>IFERROR(GeneralAndAdministrative11[[#This Row],[Current Period]]/GeneralAndAdministrative11[[#This Row],[Budget]]-1,0)</f>
        <v>0</v>
      </c>
      <c r="K50" s="2"/>
      <c r="L50" s="2"/>
      <c r="M50" s="2"/>
      <c r="N50" s="2"/>
      <c r="O50" s="2"/>
      <c r="P50" s="2"/>
    </row>
    <row r="51" spans="1:16" x14ac:dyDescent="0.2">
      <c r="A51" s="2"/>
      <c r="B51" s="49" t="s">
        <v>8</v>
      </c>
      <c r="C51" s="63"/>
      <c r="D51" s="64">
        <f>SUBTOTAL(109,GeneralAndAdministrative11[Prior Period])</f>
        <v>0</v>
      </c>
      <c r="E51" s="64">
        <f>SUBTOTAL(109,GeneralAndAdministrative11[Budget])</f>
        <v>0</v>
      </c>
      <c r="F51" s="64">
        <f>SUBTOTAL(109,GeneralAndAdministrative11[Current Period])</f>
        <v>0</v>
      </c>
      <c r="G51" s="55"/>
      <c r="H51" s="65"/>
      <c r="I51" s="65">
        <f>IFERROR(GeneralAndAdministrative11[[#Totals],[Current Period]]/GeneralAndAdministrative11[[#Totals],[Prior Period]]-1,0)</f>
        <v>0</v>
      </c>
      <c r="J51" s="65">
        <f>IFERROR(GeneralAndAdministrative11[[#Totals],[Current Period]]/GeneralAndAdministrative11[[#Totals],[Budget]]-1,0)</f>
        <v>0</v>
      </c>
      <c r="K51" s="2"/>
      <c r="L51" s="2"/>
      <c r="M51" s="2"/>
      <c r="N51" s="2"/>
      <c r="O51" s="2"/>
      <c r="P51" s="2"/>
    </row>
    <row r="52" spans="1:16" x14ac:dyDescent="0.2">
      <c r="A52" s="2"/>
      <c r="B52" s="82"/>
      <c r="C52" s="82"/>
      <c r="D52" s="82"/>
      <c r="E52" s="82"/>
      <c r="F52" s="82"/>
      <c r="G52" s="82"/>
      <c r="H52" s="82"/>
      <c r="I52" s="82"/>
      <c r="J52" s="82"/>
      <c r="K52" s="2"/>
      <c r="L52" s="2"/>
      <c r="M52" s="2"/>
      <c r="N52" s="2"/>
      <c r="O52" s="2"/>
      <c r="P52" s="2"/>
    </row>
    <row r="53" spans="1:16" ht="17" thickBot="1" x14ac:dyDescent="0.25">
      <c r="A53" s="2"/>
      <c r="B53" s="39" t="s">
        <v>18</v>
      </c>
      <c r="C53" s="4"/>
      <c r="D53" s="43"/>
      <c r="E53" s="43"/>
      <c r="F53" s="43"/>
      <c r="G53" s="7"/>
      <c r="H53" s="6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11" t="s">
        <v>19</v>
      </c>
      <c r="C54" s="12"/>
      <c r="D54" s="31">
        <v>0</v>
      </c>
      <c r="E54" s="31">
        <v>0</v>
      </c>
      <c r="F54" s="31">
        <v>0</v>
      </c>
      <c r="G54" s="13"/>
      <c r="H54" s="21">
        <f>IFERROR(OtherOperatingExpenseCategory12[[#This Row],[Current Period]]/SUBTOTAL(109,SalesRevenue8[Current Period]),0)</f>
        <v>0</v>
      </c>
      <c r="I54" s="21">
        <f>IFERROR(OtherOperatingExpenseCategory12[[#This Row],[Current Period]]/OtherOperatingExpenseCategory12[[#This Row],[Prior Period]]-1,0)</f>
        <v>0</v>
      </c>
      <c r="J54" s="21">
        <f>IFERROR(OtherOperatingExpenseCategory12[[#This Row],[Current Period]]/OtherOperatingExpenseCategory12[[#This Row],[Budget]]-1,0)</f>
        <v>0</v>
      </c>
      <c r="K54" s="2"/>
      <c r="L54" s="2"/>
      <c r="M54" s="2"/>
      <c r="N54" s="2"/>
      <c r="O54" s="2"/>
      <c r="P54" s="2"/>
    </row>
    <row r="55" spans="1:16" x14ac:dyDescent="0.2">
      <c r="A55" s="2"/>
      <c r="B55" s="11" t="s">
        <v>20</v>
      </c>
      <c r="C55" s="12"/>
      <c r="D55" s="31">
        <v>0</v>
      </c>
      <c r="E55" s="31">
        <v>0</v>
      </c>
      <c r="F55" s="31">
        <v>0</v>
      </c>
      <c r="G55" s="13"/>
      <c r="H55" s="21">
        <f>IFERROR(OtherOperatingExpenseCategory12[[#This Row],[Current Period]]/SUBTOTAL(109,SalesRevenue8[Current Period]),0)</f>
        <v>0</v>
      </c>
      <c r="I55" s="21">
        <f>IFERROR(OtherOperatingExpenseCategory12[[#This Row],[Current Period]]/OtherOperatingExpenseCategory12[[#This Row],[Prior Period]]-1,0)</f>
        <v>0</v>
      </c>
      <c r="J55" s="21">
        <f>IFERROR(OtherOperatingExpenseCategory12[[#This Row],[Current Period]]/OtherOperatingExpenseCategory12[[#This Row],[Budget]]-1,0)</f>
        <v>0</v>
      </c>
      <c r="K55" s="2"/>
      <c r="L55" s="2"/>
      <c r="M55" s="2"/>
      <c r="N55" s="2"/>
      <c r="O55" s="2"/>
      <c r="P55" s="2"/>
    </row>
    <row r="56" spans="1:16" x14ac:dyDescent="0.2">
      <c r="A56" s="2"/>
      <c r="B56" s="42" t="s">
        <v>8</v>
      </c>
      <c r="C56" s="18"/>
      <c r="D56" s="45">
        <f>SUBTOTAL(109,OtherOperatingExpenseCategory12[Prior Period])</f>
        <v>0</v>
      </c>
      <c r="E56" s="45">
        <f>SUBTOTAL(109,OtherOperatingExpenseCategory12[Budget])</f>
        <v>0</v>
      </c>
      <c r="F56" s="41">
        <f>SUBTOTAL(109,OtherOperatingExpenseCategory12[Current Period])</f>
        <v>0</v>
      </c>
      <c r="G56" s="13"/>
      <c r="H56" s="44"/>
      <c r="I56" s="44">
        <f>IFERROR(OtherOperatingExpenseCategory12[[#Totals],[Current Period]]/OtherOperatingExpenseCategory12[[#Totals],[Prior Period]]-1,0)</f>
        <v>0</v>
      </c>
      <c r="J56" s="44">
        <f>IFERROR(OtherOperatingExpenseCategory12[[#Totals],[Current Period]]/OtherOperatingExpenseCategory12[[#Totals],[Budget]]-1,0)</f>
        <v>0</v>
      </c>
      <c r="K56" s="2"/>
      <c r="L56" s="2"/>
      <c r="M56" s="2"/>
      <c r="N56" s="2"/>
      <c r="O56" s="2"/>
      <c r="P56" s="2"/>
    </row>
    <row r="57" spans="1:16" x14ac:dyDescent="0.2">
      <c r="A57" s="2"/>
      <c r="B57" s="82"/>
      <c r="C57" s="82"/>
      <c r="D57" s="82"/>
      <c r="E57" s="82"/>
      <c r="F57" s="82"/>
      <c r="G57" s="82"/>
      <c r="H57" s="82"/>
      <c r="I57" s="82"/>
      <c r="J57" s="82"/>
      <c r="K57" s="2"/>
      <c r="L57" s="2"/>
      <c r="M57" s="2"/>
      <c r="N57" s="2"/>
      <c r="O57" s="2"/>
      <c r="P57" s="2"/>
    </row>
    <row r="58" spans="1:16" ht="17" thickBot="1" x14ac:dyDescent="0.25">
      <c r="A58" s="2"/>
      <c r="B58" s="47" t="s">
        <v>21</v>
      </c>
      <c r="C58" s="19"/>
      <c r="D58" s="76">
        <f>SUM(SalesAndMarketing10[Prior Period],GeneralAndAdministrative11[Prior Period],OtherOperatingExpenseCategory12[Prior Period])</f>
        <v>0</v>
      </c>
      <c r="E58" s="77">
        <f>SUM(SalesAndMarketing10[Budget],GeneralAndAdministrative11[Budget],OtherOperatingExpenseCategory12[Budget])</f>
        <v>0</v>
      </c>
      <c r="F58" s="77">
        <f>SUM(SalesAndMarketing10[Current Period],GeneralAndAdministrative11[Current Period],OtherOperatingExpenseCategory12[Current Period])</f>
        <v>0</v>
      </c>
      <c r="G58" s="59"/>
      <c r="H58" s="62">
        <f>IFERROR(F58/SUBTOTAL(109,SalesRevenue8[Current Period]),0)</f>
        <v>0</v>
      </c>
      <c r="I58" s="62">
        <f>IFERROR(F58/D58-1,0)</f>
        <v>0</v>
      </c>
      <c r="J58" s="62">
        <f>IFERROR(F58/E58-1,0)</f>
        <v>0</v>
      </c>
      <c r="K58" s="2"/>
      <c r="L58" s="2"/>
      <c r="M58" s="2"/>
      <c r="N58" s="2"/>
      <c r="O58" s="2"/>
      <c r="P58" s="2"/>
    </row>
    <row r="59" spans="1:16" x14ac:dyDescent="0.2">
      <c r="A59" s="1"/>
      <c r="B59" s="3"/>
      <c r="C59" s="22"/>
      <c r="D59" s="43"/>
      <c r="E59" s="43"/>
      <c r="F59" s="43"/>
      <c r="G59" s="7"/>
      <c r="H59" s="6"/>
      <c r="I59" s="6"/>
      <c r="J59" s="1"/>
      <c r="K59" s="2"/>
      <c r="L59" s="2"/>
      <c r="M59" s="2"/>
      <c r="N59" s="2"/>
      <c r="O59" s="2"/>
      <c r="P59" s="2"/>
    </row>
    <row r="60" spans="1:16" ht="17" thickBot="1" x14ac:dyDescent="0.25">
      <c r="A60" s="2"/>
      <c r="B60" s="48" t="s">
        <v>22</v>
      </c>
      <c r="C60" s="19"/>
      <c r="D60" s="78">
        <f>D21-D58</f>
        <v>0</v>
      </c>
      <c r="E60" s="79">
        <f>E21-E58</f>
        <v>0</v>
      </c>
      <c r="F60" s="79">
        <f>F21-F58</f>
        <v>0</v>
      </c>
      <c r="G60" s="61"/>
      <c r="H60" s="60">
        <f>IFERROR(F60/SUBTOTAL(109,SalesRevenue8[Current Period]),0)</f>
        <v>0</v>
      </c>
      <c r="I60" s="60">
        <f>IFERROR(IF(D60=F60,0,IF(F60&gt;D60,ABS((F60/D60)-1),IF(AND(F60&lt;D60,D60&lt;0),-((F60/D60)-1),(F60/D60)-1))),0)</f>
        <v>0</v>
      </c>
      <c r="J60" s="60">
        <f>IFERROR(IF(E60=F60,0,IF(F60&gt;E60,ABS((F60/E60)-1),IF(AND(F60&lt;E60,E60&lt;0),-((F60/E60)-1),(F60/E60)-1))),0)</f>
        <v>0</v>
      </c>
      <c r="K60" s="2"/>
      <c r="L60" s="2"/>
      <c r="M60" s="2"/>
      <c r="N60" s="2"/>
      <c r="O60" s="2"/>
      <c r="P60" s="2"/>
    </row>
    <row r="61" spans="1:16" x14ac:dyDescent="0.2">
      <c r="A61" s="1"/>
      <c r="B61" s="3"/>
      <c r="C61" s="22"/>
      <c r="D61" s="46"/>
      <c r="E61" s="46"/>
      <c r="F61" s="46"/>
      <c r="G61" s="7"/>
      <c r="H61" s="6"/>
      <c r="I61" s="6"/>
      <c r="J61" s="1"/>
      <c r="K61" s="2"/>
      <c r="L61" s="2"/>
      <c r="M61" s="2"/>
      <c r="N61" s="2"/>
      <c r="O61" s="2"/>
      <c r="P61" s="2"/>
    </row>
    <row r="62" spans="1:16" ht="17" thickBot="1" x14ac:dyDescent="0.25">
      <c r="A62" s="2"/>
      <c r="B62" s="48" t="s">
        <v>23</v>
      </c>
      <c r="C62" s="19"/>
      <c r="D62" s="57">
        <v>0</v>
      </c>
      <c r="E62" s="58">
        <v>0</v>
      </c>
      <c r="F62" s="58">
        <v>0</v>
      </c>
      <c r="G62" s="59"/>
      <c r="H62" s="60">
        <f>IFERROR(F62/SUBTOTAL(109,SalesRevenue8[Current Period]),0)</f>
        <v>0</v>
      </c>
      <c r="I62" s="60">
        <f>IFERROR(F62/D62-1,0)</f>
        <v>0</v>
      </c>
      <c r="J62" s="60">
        <f>IFERROR(F62/E62-1,0)</f>
        <v>0</v>
      </c>
      <c r="K62" s="2"/>
      <c r="L62" s="2"/>
      <c r="M62" s="2"/>
      <c r="N62" s="2"/>
      <c r="O62" s="2"/>
      <c r="P62" s="2"/>
    </row>
    <row r="63" spans="1:16" x14ac:dyDescent="0.2">
      <c r="A63" s="1"/>
      <c r="B63" s="3"/>
      <c r="C63" s="4"/>
      <c r="D63" s="5"/>
      <c r="E63" s="5"/>
      <c r="F63" s="6"/>
      <c r="G63" s="7"/>
      <c r="H63" s="6"/>
      <c r="I63" s="1"/>
      <c r="J63" s="2"/>
      <c r="K63" s="2"/>
      <c r="L63" s="2"/>
      <c r="M63" s="2"/>
      <c r="N63" s="2"/>
      <c r="O63" s="2"/>
      <c r="P63" s="2"/>
    </row>
    <row r="64" spans="1:16" ht="17" thickBot="1" x14ac:dyDescent="0.25">
      <c r="A64" s="2"/>
      <c r="B64" s="39" t="s">
        <v>24</v>
      </c>
      <c r="C64" s="4"/>
      <c r="D64" s="5"/>
      <c r="E64" s="5"/>
      <c r="F64" s="6"/>
      <c r="G64" s="7"/>
      <c r="H64" s="6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15" t="s">
        <v>25</v>
      </c>
      <c r="C65" s="16"/>
      <c r="D65" s="31">
        <v>0</v>
      </c>
      <c r="E65" s="31">
        <v>0</v>
      </c>
      <c r="F65" s="31">
        <v>0</v>
      </c>
      <c r="G65" s="13"/>
      <c r="H65" s="21">
        <f>IFERROR(Taxes13[[#This Row],[Current Period]]/SUBTOTAL(109,SalesRevenue8[Current Period]),0)</f>
        <v>0</v>
      </c>
      <c r="I65" s="21">
        <f>IFERROR(Taxes13[[#This Row],[Current Period]]/Taxes13[[#This Row],[Prior Period]]-1,0)</f>
        <v>0</v>
      </c>
      <c r="J65" s="21">
        <f>IFERROR(Taxes13[[#This Row],[Current Period]]/Taxes13[[#This Row],[Budget]]-1,0)</f>
        <v>0</v>
      </c>
      <c r="K65" s="2"/>
      <c r="L65" s="2"/>
      <c r="M65" s="2"/>
      <c r="N65" s="2"/>
      <c r="O65" s="2"/>
      <c r="P65" s="2"/>
    </row>
    <row r="66" spans="1:16" x14ac:dyDescent="0.2">
      <c r="A66" s="2"/>
      <c r="B66" s="15" t="s">
        <v>26</v>
      </c>
      <c r="C66" s="16"/>
      <c r="D66" s="31">
        <v>0</v>
      </c>
      <c r="E66" s="31">
        <v>0</v>
      </c>
      <c r="F66" s="31">
        <v>0</v>
      </c>
      <c r="G66" s="13"/>
      <c r="H66" s="21">
        <f>IFERROR(Taxes13[[#This Row],[Current Period]]/SUBTOTAL(109,SalesRevenue8[Current Period]),0)</f>
        <v>0</v>
      </c>
      <c r="I66" s="21">
        <f>IFERROR(Taxes13[[#This Row],[Current Period]]/Taxes13[[#This Row],[Prior Period]]-1,0)</f>
        <v>0</v>
      </c>
      <c r="J66" s="21">
        <f>IFERROR(Taxes13[[#This Row],[Current Period]]/Taxes13[[#This Row],[Budget]]-1,0)</f>
        <v>0</v>
      </c>
      <c r="K66" s="2"/>
      <c r="L66" s="2"/>
      <c r="M66" s="2"/>
      <c r="N66" s="2"/>
      <c r="O66" s="2"/>
      <c r="P66" s="2"/>
    </row>
    <row r="67" spans="1:16" x14ac:dyDescent="0.2">
      <c r="A67" s="2"/>
      <c r="B67" s="15" t="s">
        <v>27</v>
      </c>
      <c r="C67" s="16"/>
      <c r="D67" s="31">
        <v>0</v>
      </c>
      <c r="E67" s="31">
        <v>0</v>
      </c>
      <c r="F67" s="31">
        <v>0</v>
      </c>
      <c r="G67" s="13"/>
      <c r="H67" s="21">
        <f>IFERROR(Taxes13[[#This Row],[Current Period]]/SUBTOTAL(109,SalesRevenue8[Current Period]),0)</f>
        <v>0</v>
      </c>
      <c r="I67" s="21">
        <f>IFERROR(Taxes13[[#This Row],[Current Period]]/Taxes13[[#This Row],[Prior Period]]-1,0)</f>
        <v>0</v>
      </c>
      <c r="J67" s="21">
        <f>IFERROR(Taxes13[[#This Row],[Current Period]]/Taxes13[[#This Row],[Budget]]-1,0)</f>
        <v>0</v>
      </c>
      <c r="K67" s="2"/>
      <c r="L67" s="2"/>
      <c r="M67" s="2"/>
      <c r="N67" s="2"/>
      <c r="O67" s="2"/>
      <c r="P67" s="2"/>
    </row>
    <row r="68" spans="1:16" x14ac:dyDescent="0.2">
      <c r="A68" s="2"/>
      <c r="B68" s="11" t="s">
        <v>28</v>
      </c>
      <c r="C68" s="16"/>
      <c r="D68" s="31">
        <v>0</v>
      </c>
      <c r="E68" s="31">
        <v>0</v>
      </c>
      <c r="F68" s="31">
        <v>0</v>
      </c>
      <c r="G68" s="13"/>
      <c r="H68" s="21">
        <f>IFERROR(Taxes13[[#This Row],[Current Period]]/SUBTOTAL(109,SalesRevenue8[Current Period]),0)</f>
        <v>0</v>
      </c>
      <c r="I68" s="21">
        <f>IFERROR(Taxes13[[#This Row],[Current Period]]/Taxes13[[#This Row],[Prior Period]]-1,0)</f>
        <v>0</v>
      </c>
      <c r="J68" s="21">
        <f>IFERROR(Taxes13[[#This Row],[Current Period]]/Taxes13[[#This Row],[Budget]]-1,0)</f>
        <v>0</v>
      </c>
      <c r="K68" s="2"/>
      <c r="L68" s="2"/>
      <c r="M68" s="2"/>
      <c r="N68" s="2"/>
      <c r="O68" s="2"/>
      <c r="P68" s="2"/>
    </row>
    <row r="69" spans="1:16" x14ac:dyDescent="0.2">
      <c r="A69" s="2"/>
      <c r="B69" s="49" t="s">
        <v>8</v>
      </c>
      <c r="C69" s="22"/>
      <c r="D69" s="53">
        <f>SUBTOTAL(109,Taxes13[Prior Period])</f>
        <v>0</v>
      </c>
      <c r="E69" s="53">
        <f>SUBTOTAL(109,Taxes13[Budget])</f>
        <v>0</v>
      </c>
      <c r="F69" s="54">
        <f>SUBTOTAL(109,Taxes13[Current Period])</f>
        <v>0</v>
      </c>
      <c r="G69" s="55"/>
      <c r="H69" s="56"/>
      <c r="I69" s="56">
        <f>IFERROR(Taxes13[[#Totals],[Current Period]]/Taxes13[[#Totals],[Prior Period]]-1,0)</f>
        <v>0</v>
      </c>
      <c r="J69" s="56">
        <f>IFERROR(Taxes13[[#Totals],[Current Period]]/Taxes13[[#Totals],[Budget]]-1,0)</f>
        <v>0</v>
      </c>
      <c r="K69" s="2"/>
      <c r="L69" s="2"/>
      <c r="M69" s="2"/>
      <c r="N69" s="2"/>
      <c r="O69" s="2"/>
      <c r="P69" s="2"/>
    </row>
    <row r="70" spans="1:16" x14ac:dyDescent="0.2">
      <c r="A70" s="2"/>
      <c r="B70" s="82"/>
      <c r="C70" s="82"/>
      <c r="D70" s="82"/>
      <c r="E70" s="82"/>
      <c r="F70" s="82"/>
      <c r="G70" s="82"/>
      <c r="H70" s="82"/>
      <c r="I70" s="82"/>
      <c r="J70" s="82"/>
      <c r="K70" s="2"/>
      <c r="L70" s="2"/>
      <c r="M70" s="2"/>
      <c r="N70" s="2"/>
      <c r="O70" s="2"/>
      <c r="P70" s="2"/>
    </row>
    <row r="71" spans="1:16" ht="17" thickBot="1" x14ac:dyDescent="0.25">
      <c r="A71" s="2"/>
      <c r="B71" s="50" t="s">
        <v>29</v>
      </c>
      <c r="C71" s="19"/>
      <c r="D71" s="80">
        <f>D60+D62-Taxes13[[#Totals],[Prior Period]]</f>
        <v>0</v>
      </c>
      <c r="E71" s="80">
        <f>E60+E62-Taxes13[[#Totals],[Prior Period]]</f>
        <v>0</v>
      </c>
      <c r="F71" s="80">
        <f>F60+F62-Taxes13[[#Totals],[Prior Period]]</f>
        <v>0</v>
      </c>
      <c r="G71" s="20"/>
      <c r="H71" s="60">
        <f>IFERROR(F71/SUBTOTAL(109,SalesRevenue8[Current Period]),0)</f>
        <v>0</v>
      </c>
      <c r="I71" s="60">
        <f>IFERROR(IF(D71=F71,0,IF(F71&gt;D71,ABS((F71/D71)-1),IF(AND(F71&lt;D71,D71&lt;0),-((F71/D71)-1),(F71/D71)-1))),0)</f>
        <v>0</v>
      </c>
      <c r="J71" s="60">
        <f>IFERROR(IF(E71=F71,0,IF(F71&gt;E71,ABS((F71/E71)-1),IF(AND(F71&lt;E71,E71&lt;0),-((F71/E71)-1),(F71/E71)-1))),0)</f>
        <v>0</v>
      </c>
      <c r="K71" s="2"/>
      <c r="L71" s="2"/>
      <c r="M71" s="2"/>
      <c r="N71" s="2"/>
      <c r="O71" s="2"/>
      <c r="P71" s="2"/>
    </row>
    <row r="72" spans="1:16" x14ac:dyDescent="0.2">
      <c r="A72" s="1"/>
      <c r="B72" s="51" t="s">
        <v>30</v>
      </c>
      <c r="C72" s="19"/>
      <c r="D72" s="81" t="e">
        <f>D21/SUM(SalesRevenue8[Prior Period])</f>
        <v>#DIV/0!</v>
      </c>
      <c r="E72" s="81" t="e">
        <f>E21/SUM(SalesRevenue8[Budget])</f>
        <v>#DIV/0!</v>
      </c>
      <c r="F72" s="81" t="e">
        <f>F21/SUM(SalesRevenue8[Current Period])</f>
        <v>#DIV/0!</v>
      </c>
      <c r="G72" s="7"/>
      <c r="H72" s="6"/>
      <c r="I72" s="6"/>
      <c r="J72" s="1"/>
      <c r="K72" s="2"/>
      <c r="L72" s="2"/>
      <c r="M72" s="2"/>
      <c r="N72" s="2"/>
      <c r="O72" s="2"/>
      <c r="P72" s="2"/>
    </row>
    <row r="73" spans="1:16" ht="17" thickBot="1" x14ac:dyDescent="0.25">
      <c r="A73" s="1"/>
      <c r="B73" s="52" t="s">
        <v>31</v>
      </c>
      <c r="C73" s="19"/>
      <c r="D73" s="81" t="e">
        <f>D71/SUM(SalesRevenue8[Prior Period])</f>
        <v>#DIV/0!</v>
      </c>
      <c r="E73" s="81" t="e">
        <f>E71/SUM(SalesRevenue8[Budget])</f>
        <v>#DIV/0!</v>
      </c>
      <c r="F73" s="81" t="e">
        <f>F71/SUM(SalesRevenue8[Current Period])</f>
        <v>#DIV/0!</v>
      </c>
      <c r="G73" s="7"/>
      <c r="H73" s="6"/>
      <c r="I73" s="6"/>
      <c r="J73" s="1"/>
      <c r="K73" s="2"/>
      <c r="L73" s="2"/>
      <c r="M73" s="2"/>
      <c r="N73" s="2"/>
      <c r="O73" s="2"/>
      <c r="P73" s="2"/>
    </row>
    <row r="74" spans="1:16" x14ac:dyDescent="0.2">
      <c r="A74" s="1"/>
      <c r="B74" s="3"/>
      <c r="C74" s="4"/>
      <c r="D74" s="5"/>
      <c r="E74" s="5"/>
      <c r="F74" s="6"/>
      <c r="G74" s="7"/>
      <c r="H74" s="6"/>
      <c r="I74" s="1"/>
      <c r="J74" s="2"/>
      <c r="K74" s="2"/>
      <c r="L74" s="2"/>
      <c r="M74" s="2"/>
      <c r="N74" s="2"/>
      <c r="O74" s="2"/>
      <c r="P74" s="2"/>
    </row>
    <row r="75" spans="1:16" x14ac:dyDescent="0.2">
      <c r="A75" s="1"/>
      <c r="B75" s="3"/>
      <c r="C75" s="4"/>
      <c r="D75" s="5"/>
      <c r="E75" s="5"/>
      <c r="F75" s="6"/>
      <c r="G75" s="7"/>
      <c r="H75" s="6"/>
      <c r="I75" s="1"/>
      <c r="J75" s="2"/>
      <c r="K75" s="2"/>
      <c r="L75" s="2"/>
      <c r="M75" s="2"/>
      <c r="N75" s="2"/>
      <c r="O75" s="2"/>
      <c r="P75" s="2"/>
    </row>
    <row r="76" spans="1:16" x14ac:dyDescent="0.2">
      <c r="A76" s="1"/>
      <c r="B76" s="3"/>
      <c r="C76" s="4"/>
      <c r="D76" s="5"/>
      <c r="E76" s="5"/>
      <c r="F76" s="6"/>
      <c r="G76" s="7"/>
      <c r="H76" s="6"/>
      <c r="I76" s="1"/>
      <c r="J76" s="2"/>
      <c r="K76" s="2"/>
      <c r="L76" s="2"/>
      <c r="M76" s="2"/>
      <c r="N76" s="2"/>
      <c r="O76" s="2"/>
      <c r="P76" s="2"/>
    </row>
    <row r="77" spans="1:16" x14ac:dyDescent="0.2">
      <c r="A77" s="1"/>
      <c r="B77" s="3"/>
      <c r="C77" s="4"/>
      <c r="D77" s="5"/>
      <c r="E77" s="5"/>
      <c r="F77" s="6"/>
      <c r="G77" s="7"/>
      <c r="H77" s="6"/>
      <c r="I77" s="1"/>
      <c r="J77" s="2"/>
      <c r="K77" s="2"/>
      <c r="L77" s="2"/>
      <c r="M77" s="2"/>
      <c r="N77" s="2"/>
      <c r="O77" s="2"/>
      <c r="P77" s="2"/>
    </row>
    <row r="78" spans="1:16" x14ac:dyDescent="0.2">
      <c r="A78" s="1"/>
      <c r="B78" s="3"/>
      <c r="C78" s="4"/>
      <c r="D78" s="5"/>
      <c r="E78" s="5"/>
      <c r="F78" s="6"/>
      <c r="G78" s="7"/>
      <c r="H78" s="6"/>
      <c r="I78" s="1"/>
      <c r="J78" s="2"/>
      <c r="K78" s="2"/>
      <c r="L78" s="2"/>
      <c r="M78" s="2"/>
      <c r="N78" s="2"/>
      <c r="O78" s="2"/>
      <c r="P78" s="2"/>
    </row>
    <row r="79" spans="1:16" x14ac:dyDescent="0.2">
      <c r="A79" s="1"/>
      <c r="B79" s="3"/>
      <c r="C79" s="4"/>
      <c r="D79" s="5"/>
      <c r="E79" s="5"/>
      <c r="F79" s="6"/>
      <c r="G79" s="7"/>
      <c r="H79" s="6"/>
      <c r="I79" s="1"/>
      <c r="J79" s="2"/>
      <c r="K79" s="2"/>
      <c r="L79" s="2"/>
      <c r="M79" s="2"/>
      <c r="N79" s="2"/>
      <c r="O79" s="2"/>
      <c r="P79" s="2"/>
    </row>
    <row r="80" spans="1:16" x14ac:dyDescent="0.2">
      <c r="A80" s="1"/>
      <c r="B80" s="3"/>
      <c r="C80" s="4"/>
      <c r="D80" s="5"/>
      <c r="E80" s="5"/>
      <c r="F80" s="6"/>
      <c r="G80" s="7"/>
      <c r="H80" s="6"/>
      <c r="I80" s="1"/>
      <c r="J80" s="2"/>
      <c r="K80" s="2"/>
      <c r="L80" s="2"/>
      <c r="M80" s="2"/>
      <c r="N80" s="2"/>
      <c r="O80" s="2"/>
      <c r="P80" s="2"/>
    </row>
    <row r="81" spans="1:16" x14ac:dyDescent="0.2">
      <c r="A81" s="1"/>
      <c r="B81" s="3"/>
      <c r="C81" s="4"/>
      <c r="D81" s="5"/>
      <c r="E81" s="5"/>
      <c r="F81" s="6"/>
      <c r="G81" s="7"/>
      <c r="H81" s="6"/>
      <c r="I81" s="1"/>
      <c r="J81" s="2"/>
      <c r="K81" s="2"/>
      <c r="L81" s="2"/>
      <c r="M81" s="2"/>
      <c r="N81" s="2"/>
      <c r="O81" s="2"/>
      <c r="P81" s="2"/>
    </row>
    <row r="82" spans="1:16" x14ac:dyDescent="0.2">
      <c r="A82" s="1"/>
      <c r="B82" s="3"/>
      <c r="C82" s="4"/>
      <c r="D82" s="5"/>
      <c r="E82" s="5"/>
      <c r="F82" s="6"/>
      <c r="G82" s="7"/>
      <c r="H82" s="6"/>
      <c r="I82" s="1"/>
      <c r="J82" s="2"/>
      <c r="K82" s="2"/>
      <c r="L82" s="2"/>
      <c r="M82" s="2"/>
      <c r="N82" s="2"/>
      <c r="O82" s="2"/>
      <c r="P82" s="2"/>
    </row>
    <row r="83" spans="1:16" x14ac:dyDescent="0.2">
      <c r="A83" s="1"/>
      <c r="B83" s="3"/>
      <c r="C83" s="4"/>
      <c r="D83" s="5"/>
      <c r="E83" s="5"/>
      <c r="F83" s="6"/>
      <c r="G83" s="7"/>
      <c r="H83" s="6"/>
      <c r="I83" s="1"/>
      <c r="J83" s="2"/>
      <c r="K83" s="2"/>
      <c r="L83" s="2"/>
      <c r="M83" s="2"/>
      <c r="N83" s="2"/>
      <c r="O83" s="2"/>
      <c r="P83" s="2"/>
    </row>
    <row r="84" spans="1:16" x14ac:dyDescent="0.2">
      <c r="A84" s="1"/>
      <c r="B84" s="3"/>
      <c r="C84" s="4"/>
      <c r="D84" s="5"/>
      <c r="E84" s="5"/>
      <c r="F84" s="6"/>
      <c r="G84" s="7"/>
      <c r="H84" s="6"/>
      <c r="I84" s="1"/>
      <c r="J84" s="2"/>
      <c r="K84" s="2"/>
      <c r="L84" s="2"/>
      <c r="M84" s="2"/>
      <c r="N84" s="2"/>
      <c r="O84" s="2"/>
      <c r="P84" s="2"/>
    </row>
    <row r="85" spans="1:16" x14ac:dyDescent="0.2">
      <c r="A85" s="1"/>
      <c r="B85" s="3"/>
      <c r="C85" s="4"/>
      <c r="D85" s="5"/>
      <c r="E85" s="5"/>
      <c r="F85" s="6"/>
      <c r="G85" s="7"/>
      <c r="H85" s="6"/>
      <c r="I85" s="1"/>
      <c r="J85" s="2"/>
      <c r="K85" s="2"/>
      <c r="L85" s="2"/>
      <c r="M85" s="2"/>
      <c r="N85" s="2"/>
      <c r="O85" s="2"/>
      <c r="P85" s="2"/>
    </row>
    <row r="86" spans="1:16" x14ac:dyDescent="0.2">
      <c r="A86" s="1"/>
      <c r="B86" s="3"/>
      <c r="C86" s="4"/>
      <c r="D86" s="5"/>
      <c r="E86" s="5"/>
      <c r="F86" s="6"/>
      <c r="G86" s="7"/>
      <c r="H86" s="6"/>
      <c r="I86" s="1"/>
      <c r="J86" s="2"/>
      <c r="K86" s="2"/>
      <c r="L86" s="2"/>
      <c r="M86" s="2"/>
      <c r="N86" s="2"/>
      <c r="O86" s="2"/>
      <c r="P86" s="2"/>
    </row>
    <row r="87" spans="1:16" x14ac:dyDescent="0.2">
      <c r="A87" s="1"/>
      <c r="B87" s="3"/>
      <c r="C87" s="4"/>
      <c r="D87" s="5"/>
      <c r="E87" s="5"/>
      <c r="F87" s="6"/>
      <c r="G87" s="7"/>
      <c r="H87" s="6"/>
      <c r="I87" s="1"/>
      <c r="J87" s="2"/>
      <c r="K87" s="2"/>
      <c r="L87" s="2"/>
      <c r="M87" s="2"/>
      <c r="N87" s="2"/>
      <c r="O87" s="2"/>
      <c r="P87" s="2"/>
    </row>
    <row r="88" spans="1:16" x14ac:dyDescent="0.2">
      <c r="A88" s="1"/>
      <c r="B88" s="3"/>
      <c r="C88" s="4"/>
      <c r="D88" s="5"/>
      <c r="E88" s="5"/>
      <c r="F88" s="6"/>
      <c r="G88" s="7"/>
      <c r="H88" s="6"/>
      <c r="I88" s="1"/>
      <c r="J88" s="2"/>
      <c r="K88" s="2"/>
      <c r="L88" s="2"/>
      <c r="M88" s="2"/>
      <c r="N88" s="2"/>
      <c r="O88" s="2"/>
      <c r="P88" s="2"/>
    </row>
    <row r="89" spans="1:16" x14ac:dyDescent="0.2">
      <c r="A89" s="1"/>
      <c r="B89" s="3"/>
      <c r="C89" s="4"/>
      <c r="D89" s="5"/>
      <c r="E89" s="5"/>
      <c r="F89" s="6"/>
      <c r="G89" s="7"/>
      <c r="H89" s="6"/>
      <c r="I89" s="1"/>
      <c r="J89" s="2"/>
      <c r="K89" s="2"/>
      <c r="L89" s="2"/>
      <c r="M89" s="2"/>
      <c r="N89" s="2"/>
      <c r="O89" s="2"/>
      <c r="P89" s="2"/>
    </row>
    <row r="90" spans="1:16" x14ac:dyDescent="0.2">
      <c r="A90" s="1"/>
      <c r="B90" s="3"/>
      <c r="C90" s="4"/>
      <c r="D90" s="5"/>
      <c r="E90" s="5"/>
      <c r="F90" s="6"/>
      <c r="G90" s="7"/>
      <c r="H90" s="6"/>
      <c r="I90" s="1"/>
      <c r="J90" s="2"/>
      <c r="K90" s="2"/>
      <c r="L90" s="2"/>
      <c r="M90" s="2"/>
      <c r="N90" s="2"/>
      <c r="O90" s="2"/>
      <c r="P90" s="2"/>
    </row>
  </sheetData>
  <mergeCells count="8">
    <mergeCell ref="B57:J57"/>
    <mergeCell ref="B70:J70"/>
    <mergeCell ref="B4:J4"/>
    <mergeCell ref="B2:J2"/>
    <mergeCell ref="B13:J13"/>
    <mergeCell ref="B20:J20"/>
    <mergeCell ref="B28:J28"/>
    <mergeCell ref="B52:J52"/>
  </mergeCells>
  <conditionalFormatting sqref="F12">
    <cfRule type="expression" dxfId="186" priority="13">
      <formula>$F$12&lt;$E$12</formula>
    </cfRule>
  </conditionalFormatting>
  <conditionalFormatting sqref="F19">
    <cfRule type="expression" dxfId="185" priority="12">
      <formula>$F$19&gt;$E$19</formula>
    </cfRule>
  </conditionalFormatting>
  <conditionalFormatting sqref="F21">
    <cfRule type="expression" dxfId="184" priority="11">
      <formula>$F$21&lt;$E$21</formula>
    </cfRule>
  </conditionalFormatting>
  <conditionalFormatting sqref="F27">
    <cfRule type="expression" dxfId="183" priority="10">
      <formula>$F$27&gt;$E$27</formula>
    </cfRule>
  </conditionalFormatting>
  <conditionalFormatting sqref="F51">
    <cfRule type="expression" dxfId="182" priority="9">
      <formula>$F$51&gt;$E$51</formula>
    </cfRule>
  </conditionalFormatting>
  <conditionalFormatting sqref="F56">
    <cfRule type="expression" dxfId="181" priority="8">
      <formula>$F$56&gt;$E$56</formula>
    </cfRule>
  </conditionalFormatting>
  <conditionalFormatting sqref="F58">
    <cfRule type="expression" dxfId="180" priority="7">
      <formula>$F$58&gt;$E$58</formula>
    </cfRule>
  </conditionalFormatting>
  <conditionalFormatting sqref="F60">
    <cfRule type="expression" dxfId="179" priority="14">
      <formula>$F$60&lt;$E$60</formula>
    </cfRule>
  </conditionalFormatting>
  <conditionalFormatting sqref="F69">
    <cfRule type="expression" dxfId="178" priority="6">
      <formula>$F$69&gt;$E$69</formula>
    </cfRule>
  </conditionalFormatting>
  <conditionalFormatting sqref="F71">
    <cfRule type="expression" dxfId="177" priority="5">
      <formula>$F$71&lt;$E$71</formula>
    </cfRule>
  </conditionalFormatting>
  <conditionalFormatting sqref="F72">
    <cfRule type="expression" dxfId="176" priority="4">
      <formula>$F$72&lt;$E$72</formula>
    </cfRule>
  </conditionalFormatting>
  <conditionalFormatting sqref="F73">
    <cfRule type="expression" dxfId="175" priority="3">
      <formula>$F$73&lt;$E$73</formula>
    </cfRule>
  </conditionalFormatting>
  <conditionalFormatting sqref="F62">
    <cfRule type="expression" dxfId="174" priority="2">
      <formula>$F$62&lt;$E$62</formula>
    </cfRule>
  </conditionalFormatting>
  <pageMargins left="0.7" right="0.7" top="0.75" bottom="0.75" header="0.3" footer="0.3"/>
  <drawing r:id="rId1"/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376D4D97-09A7-A54A-B69A-A9748A0F37E9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formula">
                <xm:f>$E$12</xm:f>
              </x14:cfvo>
              <x14:cfIcon iconSet="NoIcons" iconId="0"/>
              <x14:cfIcon iconSet="3Flags" iconId="0"/>
              <x14:cfIcon iconSet="NoIcons" iconId="0"/>
            </x14:iconSet>
          </x14:cfRule>
          <xm:sqref>F12</xm:sqref>
        </x14:conditionalFormatting>
        <x14:conditionalFormatting xmlns:xm="http://schemas.microsoft.com/office/excel/2006/main">
          <x14:cfRule type="iconSet" priority="25" id="{D8C6A236-7B72-CA4A-BFA3-0EE8F79DFA73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$E$19</xm:f>
              </x14:cfvo>
              <x14:cfIcon iconSet="NoIcons" iconId="0"/>
              <x14:cfIcon iconSet="NoIcons" iconId="0"/>
              <x14:cfIcon iconSet="3Flags" iconId="0"/>
            </x14:iconSet>
          </x14:cfRule>
          <xm:sqref>F19</xm:sqref>
        </x14:conditionalFormatting>
        <x14:conditionalFormatting xmlns:xm="http://schemas.microsoft.com/office/excel/2006/main">
          <x14:cfRule type="iconSet" priority="24" id="{0ADFDFCD-D3B4-FA44-8EF7-D6D64F60AB46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$E$21</xm:f>
              </x14:cfvo>
              <x14:cfIcon iconSet="NoIcons" iconId="0"/>
              <x14:cfIcon iconSet="3Flags" iconId="0"/>
              <x14:cfIcon iconSet="NoIcons" iconId="0"/>
            </x14:iconSet>
          </x14:cfRule>
          <xm:sqref>F21</xm:sqref>
        </x14:conditionalFormatting>
        <x14:conditionalFormatting xmlns:xm="http://schemas.microsoft.com/office/excel/2006/main">
          <x14:cfRule type="iconSet" priority="23" id="{17BB8B73-FCEE-564C-A5CE-A589FFF321C1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$E$27</xm:f>
              </x14:cfvo>
              <x14:cfIcon iconSet="NoIcons" iconId="0"/>
              <x14:cfIcon iconSet="NoIcons" iconId="0"/>
              <x14:cfIcon iconSet="3Flags" iconId="0"/>
            </x14:iconSet>
          </x14:cfRule>
          <xm:sqref>F27</xm:sqref>
        </x14:conditionalFormatting>
        <x14:conditionalFormatting xmlns:xm="http://schemas.microsoft.com/office/excel/2006/main">
          <x14:cfRule type="iconSet" priority="22" id="{9EC058B5-E192-1749-87A0-B3F2DF552B9D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$E$51</xm:f>
              </x14:cfvo>
              <x14:cfIcon iconSet="NoIcons" iconId="0"/>
              <x14:cfIcon iconSet="NoIcons" iconId="0"/>
              <x14:cfIcon iconSet="3Flags" iconId="0"/>
            </x14:iconSet>
          </x14:cfRule>
          <xm:sqref>F51</xm:sqref>
        </x14:conditionalFormatting>
        <x14:conditionalFormatting xmlns:xm="http://schemas.microsoft.com/office/excel/2006/main">
          <x14:cfRule type="iconSet" priority="21" id="{5AA37FBB-3FB2-524D-9437-6EF413E1D17B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$E$56</xm:f>
              </x14:cfvo>
              <x14:cfIcon iconSet="NoIcons" iconId="0"/>
              <x14:cfIcon iconSet="NoIcons" iconId="0"/>
              <x14:cfIcon iconSet="3Flags" iconId="0"/>
            </x14:iconSet>
          </x14:cfRule>
          <xm:sqref>F56</xm:sqref>
        </x14:conditionalFormatting>
        <x14:conditionalFormatting xmlns:xm="http://schemas.microsoft.com/office/excel/2006/main">
          <x14:cfRule type="iconSet" priority="20" id="{C44A4968-0AA7-B746-B1A1-13641F51C1CE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$E$58</xm:f>
              </x14:cfvo>
              <x14:cfIcon iconSet="NoIcons" iconId="0"/>
              <x14:cfIcon iconSet="NoIcons" iconId="0"/>
              <x14:cfIcon iconSet="3Flags" iconId="0"/>
            </x14:iconSet>
          </x14:cfRule>
          <xm:sqref>F58</xm:sqref>
        </x14:conditionalFormatting>
        <x14:conditionalFormatting xmlns:xm="http://schemas.microsoft.com/office/excel/2006/main">
          <x14:cfRule type="iconSet" priority="19" id="{2FF3580D-5858-EB46-BCA4-A0E1FE53DE8F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$E$60</xm:f>
              </x14:cfvo>
              <x14:cfIcon iconSet="NoIcons" iconId="0"/>
              <x14:cfIcon iconSet="3Flags" iconId="0"/>
              <x14:cfIcon iconSet="NoIcons" iconId="0"/>
            </x14:iconSet>
          </x14:cfRule>
          <xm:sqref>F60</xm:sqref>
        </x14:conditionalFormatting>
        <x14:conditionalFormatting xmlns:xm="http://schemas.microsoft.com/office/excel/2006/main">
          <x14:cfRule type="iconSet" priority="18" id="{163C118B-4E62-9447-96B3-DFD4C9CE038A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$E$69</xm:f>
              </x14:cfvo>
              <x14:cfIcon iconSet="NoIcons" iconId="0"/>
              <x14:cfIcon iconSet="NoIcons" iconId="0"/>
              <x14:cfIcon iconSet="3Flags" iconId="0"/>
            </x14:iconSet>
          </x14:cfRule>
          <xm:sqref>F69</xm:sqref>
        </x14:conditionalFormatting>
        <x14:conditionalFormatting xmlns:xm="http://schemas.microsoft.com/office/excel/2006/main">
          <x14:cfRule type="iconSet" priority="17" id="{3F9C5623-8EB7-CD4B-A29C-A8A9C86EE570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$E$71</xm:f>
              </x14:cfvo>
              <x14:cfIcon iconSet="NoIcons" iconId="0"/>
              <x14:cfIcon iconSet="3Flags" iconId="0"/>
              <x14:cfIcon iconSet="NoIcons" iconId="0"/>
            </x14:iconSet>
          </x14:cfRule>
          <xm:sqref>F71</xm:sqref>
        </x14:conditionalFormatting>
        <x14:conditionalFormatting xmlns:xm="http://schemas.microsoft.com/office/excel/2006/main">
          <x14:cfRule type="iconSet" priority="16" id="{15332B4A-F121-BE43-9456-DA009BF95EB5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$E$72</xm:f>
              </x14:cfvo>
              <x14:cfIcon iconSet="NoIcons" iconId="0"/>
              <x14:cfIcon iconSet="3Flags" iconId="0"/>
              <x14:cfIcon iconSet="NoIcons" iconId="0"/>
            </x14:iconSet>
          </x14:cfRule>
          <xm:sqref>F72</xm:sqref>
        </x14:conditionalFormatting>
        <x14:conditionalFormatting xmlns:xm="http://schemas.microsoft.com/office/excel/2006/main">
          <x14:cfRule type="iconSet" priority="15" id="{A7EDCAB7-9A7A-A643-9CA7-0BD8DF01F8F1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$E$73</xm:f>
              </x14:cfvo>
              <x14:cfIcon iconSet="NoIcons" iconId="0"/>
              <x14:cfIcon iconSet="3Flags" iconId="0"/>
              <x14:cfIcon iconSet="NoIcons" iconId="0"/>
            </x14:iconSet>
          </x14:cfRule>
          <xm:sqref>F73</xm:sqref>
        </x14:conditionalFormatting>
        <x14:conditionalFormatting xmlns:xm="http://schemas.microsoft.com/office/excel/2006/main">
          <x14:cfRule type="iconSet" priority="1" id="{E3E33DCA-B41D-9740-8017-9B329E33B69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$E$62</xm:f>
              </x14:cfvo>
              <x14:cfIcon iconSet="NoIcons" iconId="0"/>
              <x14:cfIcon iconSet="3Flags" iconId="0"/>
              <x14:cfIcon iconSet="NoIcons" iconId="0"/>
            </x14:iconSet>
          </x14:cfRule>
          <xm:sqref>F62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Reid</dc:creator>
  <cp:lastModifiedBy>Damian Reid</cp:lastModifiedBy>
  <dcterms:created xsi:type="dcterms:W3CDTF">2018-06-24T03:56:34Z</dcterms:created>
  <dcterms:modified xsi:type="dcterms:W3CDTF">2018-06-25T23:32:53Z</dcterms:modified>
</cp:coreProperties>
</file>